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mc:AlternateContent xmlns:mc="http://schemas.openxmlformats.org/markup-compatibility/2006">
    <mc:Choice Requires="x15">
      <x15ac:absPath xmlns:x15ac="http://schemas.microsoft.com/office/spreadsheetml/2010/11/ac" url="C:\Users\ibasu\Downloads\"/>
    </mc:Choice>
  </mc:AlternateContent>
  <xr:revisionPtr revIDLastSave="0" documentId="13_ncr:1_{814B07D7-6504-4B3E-B70C-E326747B097D}" xr6:coauthVersionLast="47" xr6:coauthVersionMax="47" xr10:uidLastSave="{00000000-0000-0000-0000-000000000000}"/>
  <bookViews>
    <workbookView xWindow="-108" yWindow="-108" windowWidth="23256" windowHeight="12456" tabRatio="754" activeTab="1" xr2:uid="{00000000-000D-0000-FFFF-FFFF00000000}"/>
  </bookViews>
  <sheets>
    <sheet name="はじめに" sheetId="27" r:id="rId1"/>
    <sheet name="記入シート" sheetId="1" r:id="rId2"/>
    <sheet name="(例)記入シート" sheetId="17" r:id="rId3"/>
    <sheet name="Sheet3" sheetId="26" state="hidden" r:id="rId4"/>
    <sheet name="申込書A" sheetId="9" r:id="rId5"/>
    <sheet name="申込書B" sheetId="13" r:id="rId6"/>
    <sheet name="申込書C" sheetId="15" r:id="rId7"/>
    <sheet name="前売入場券・参加負担金等" sheetId="10" r:id="rId8"/>
    <sheet name="データシート" sheetId="3" r:id="rId9"/>
  </sheets>
  <definedNames>
    <definedName name="_xlnm.Print_Area" localSheetId="2">'(例)記入シート'!$A$1:$P$79</definedName>
    <definedName name="_xlnm.Print_Area" localSheetId="3">Sheet3!$A$1:$P$79</definedName>
    <definedName name="_xlnm.Print_Area" localSheetId="1">記入シート!$A$1:$P$80</definedName>
    <definedName name="_xlnm.Print_Area" localSheetId="4">申込書A!$A$1:$S$44</definedName>
    <definedName name="_xlnm.Print_Area" localSheetId="5">申込書B!$A$1:$S$44</definedName>
    <definedName name="_xlnm.Print_Area" localSheetId="6">申込書C!$A$1:$S$44</definedName>
    <definedName name="_xlnm.Print_Area" localSheetId="7">前売入場券・参加負担金等!$A$1:$S$40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9" i="3" l="1"/>
  <c r="Q6" i="3"/>
  <c r="Q3" i="3"/>
  <c r="U40" i="1"/>
  <c r="N9" i="3"/>
  <c r="N6" i="3"/>
  <c r="BA3" i="3"/>
  <c r="AZ3" i="3"/>
  <c r="AY3" i="3"/>
  <c r="BG3" i="3"/>
  <c r="A1" i="3"/>
  <c r="B1" i="9" s="1"/>
  <c r="N12" i="10"/>
  <c r="T43" i="17"/>
  <c r="V50" i="17"/>
  <c r="U50" i="17"/>
  <c r="T50" i="17"/>
  <c r="V49" i="17"/>
  <c r="U49" i="17"/>
  <c r="T49" i="17"/>
  <c r="V48" i="17"/>
  <c r="U48" i="17"/>
  <c r="T48" i="17"/>
  <c r="V47" i="17"/>
  <c r="U47" i="17"/>
  <c r="T47" i="17"/>
  <c r="V46" i="17"/>
  <c r="U46" i="17"/>
  <c r="T46" i="17"/>
  <c r="V45" i="17"/>
  <c r="U45" i="17"/>
  <c r="T45" i="17"/>
  <c r="V44" i="17"/>
  <c r="U44" i="17"/>
  <c r="T44" i="17"/>
  <c r="V43" i="17"/>
  <c r="U43" i="17"/>
  <c r="AC16" i="1" l="1"/>
  <c r="AA16" i="1"/>
  <c r="Z16" i="1"/>
  <c r="F16" i="1" l="1"/>
  <c r="C10" i="15"/>
  <c r="C11" i="15"/>
  <c r="C11" i="13"/>
  <c r="D22" i="15"/>
  <c r="C22" i="15"/>
  <c r="AW9" i="3" s="1"/>
  <c r="D22" i="13"/>
  <c r="C22" i="13"/>
  <c r="AW6" i="3" s="1"/>
  <c r="D22" i="9"/>
  <c r="C22" i="9"/>
  <c r="AW3" i="3" s="1"/>
  <c r="M20" i="15"/>
  <c r="M20" i="13"/>
  <c r="M20" i="9"/>
  <c r="AC58" i="1"/>
  <c r="AC56" i="1"/>
  <c r="AC54" i="1"/>
  <c r="AC52" i="1"/>
  <c r="AC50" i="1"/>
  <c r="Z58" i="1"/>
  <c r="Z56" i="1"/>
  <c r="Z54" i="1"/>
  <c r="Z52" i="1"/>
  <c r="Z50" i="1"/>
  <c r="W58" i="1"/>
  <c r="W56" i="1"/>
  <c r="Y52" i="1"/>
  <c r="X52" i="1"/>
  <c r="X51" i="1"/>
  <c r="X59" i="1"/>
  <c r="AB58" i="1"/>
  <c r="AA58" i="1"/>
  <c r="AA57" i="1"/>
  <c r="AB56" i="1"/>
  <c r="AA56" i="1"/>
  <c r="Y58" i="1"/>
  <c r="X58" i="1"/>
  <c r="U58" i="1"/>
  <c r="AB54" i="1"/>
  <c r="AA54" i="1"/>
  <c r="AA55" i="1"/>
  <c r="X57" i="1"/>
  <c r="U57" i="1"/>
  <c r="AA53" i="1"/>
  <c r="Y56" i="1"/>
  <c r="X56" i="1"/>
  <c r="X55" i="1"/>
  <c r="U56" i="1"/>
  <c r="U55" i="1"/>
  <c r="Y54" i="1"/>
  <c r="X54" i="1"/>
  <c r="X53" i="1"/>
  <c r="W54" i="1"/>
  <c r="U54" i="1"/>
  <c r="U53" i="1"/>
  <c r="V52" i="1"/>
  <c r="W52" i="1"/>
  <c r="W50" i="1"/>
  <c r="Z48" i="1"/>
  <c r="W48" i="1"/>
  <c r="V48" i="1"/>
  <c r="U48" i="1"/>
  <c r="U47" i="1"/>
  <c r="W46" i="1"/>
  <c r="V46" i="1"/>
  <c r="U46" i="1"/>
  <c r="U45" i="1"/>
  <c r="U43" i="1"/>
  <c r="U44" i="1"/>
  <c r="W44" i="1"/>
  <c r="V44" i="1"/>
  <c r="U36" i="1"/>
  <c r="L6" i="15"/>
  <c r="L6" i="13"/>
  <c r="L6" i="9"/>
  <c r="AP11" i="3"/>
  <c r="AP10" i="3"/>
  <c r="AP9" i="3"/>
  <c r="AM11" i="3"/>
  <c r="AM10" i="3"/>
  <c r="AM9" i="3"/>
  <c r="AJ11" i="3"/>
  <c r="AK9" i="3"/>
  <c r="F17" i="15" s="1"/>
  <c r="AJ10" i="3"/>
  <c r="AJ9" i="3"/>
  <c r="AG11" i="3"/>
  <c r="AG10" i="3"/>
  <c r="AH9" i="3"/>
  <c r="C17" i="15" s="1"/>
  <c r="AG9" i="3"/>
  <c r="AD11" i="3"/>
  <c r="AD10" i="3"/>
  <c r="AD9" i="3"/>
  <c r="AA11" i="3"/>
  <c r="AA10" i="3"/>
  <c r="AA9" i="3"/>
  <c r="X11" i="3"/>
  <c r="X10" i="3"/>
  <c r="X9" i="3"/>
  <c r="U11" i="3"/>
  <c r="U10" i="3"/>
  <c r="U9" i="3"/>
  <c r="AP8" i="3"/>
  <c r="AP7" i="3"/>
  <c r="AP6" i="3"/>
  <c r="AM8" i="3"/>
  <c r="AM7" i="3"/>
  <c r="AM6" i="3"/>
  <c r="AJ8" i="3"/>
  <c r="AJ7" i="3"/>
  <c r="AK6" i="3"/>
  <c r="F17" i="13" s="1"/>
  <c r="AJ6" i="3"/>
  <c r="AG8" i="3"/>
  <c r="AG7" i="3"/>
  <c r="AG6" i="3"/>
  <c r="AD8" i="3"/>
  <c r="AD7" i="3"/>
  <c r="AD6" i="3"/>
  <c r="AA8" i="3"/>
  <c r="AA7" i="3"/>
  <c r="AA6" i="3"/>
  <c r="X8" i="3"/>
  <c r="X7" i="3"/>
  <c r="X6" i="3"/>
  <c r="U8" i="3"/>
  <c r="U7" i="3"/>
  <c r="U6" i="3"/>
  <c r="AP5" i="3"/>
  <c r="AP4" i="3"/>
  <c r="AP3" i="3"/>
  <c r="AN3" i="3"/>
  <c r="J17" i="9" s="1"/>
  <c r="AM5" i="3"/>
  <c r="AM4" i="3"/>
  <c r="AM3" i="3"/>
  <c r="AJ5" i="3"/>
  <c r="AJ4" i="3"/>
  <c r="AJ3" i="3"/>
  <c r="AG5" i="3"/>
  <c r="AG4" i="3"/>
  <c r="AG3" i="3"/>
  <c r="AD5" i="3"/>
  <c r="AD4" i="3"/>
  <c r="AD3" i="3"/>
  <c r="AA5" i="3"/>
  <c r="AA4" i="3"/>
  <c r="AA3" i="3"/>
  <c r="X5" i="3"/>
  <c r="X4" i="3"/>
  <c r="X3" i="3"/>
  <c r="U5" i="3"/>
  <c r="U4" i="3"/>
  <c r="U3" i="3"/>
  <c r="A9" i="3"/>
  <c r="A6" i="3"/>
  <c r="A3" i="3"/>
  <c r="AA59" i="1"/>
  <c r="S17" i="15"/>
  <c r="M17" i="15"/>
  <c r="I17" i="15"/>
  <c r="E17" i="15"/>
  <c r="S14" i="15"/>
  <c r="M14" i="15"/>
  <c r="I14" i="15"/>
  <c r="E14" i="15"/>
  <c r="S17" i="13"/>
  <c r="M17" i="13"/>
  <c r="I17" i="13"/>
  <c r="E17" i="13"/>
  <c r="S14" i="13"/>
  <c r="M14" i="13"/>
  <c r="I14" i="13"/>
  <c r="E14" i="13"/>
  <c r="P19" i="15"/>
  <c r="P18" i="15"/>
  <c r="P17" i="15"/>
  <c r="L19" i="15"/>
  <c r="L18" i="15"/>
  <c r="L17" i="15"/>
  <c r="H19" i="15"/>
  <c r="H18" i="15"/>
  <c r="H17" i="15"/>
  <c r="D19" i="15"/>
  <c r="D18" i="15"/>
  <c r="D17" i="15"/>
  <c r="P16" i="15"/>
  <c r="P15" i="15"/>
  <c r="P14" i="15"/>
  <c r="L16" i="15"/>
  <c r="L15" i="15"/>
  <c r="L14" i="15"/>
  <c r="H16" i="15"/>
  <c r="H15" i="15"/>
  <c r="H14" i="15"/>
  <c r="D16" i="15"/>
  <c r="D15" i="15"/>
  <c r="D14" i="15"/>
  <c r="P19" i="13"/>
  <c r="P18" i="13"/>
  <c r="P17" i="13"/>
  <c r="L19" i="13"/>
  <c r="L18" i="13"/>
  <c r="L17" i="13"/>
  <c r="H19" i="13"/>
  <c r="H18" i="13"/>
  <c r="H17" i="13"/>
  <c r="D19" i="13"/>
  <c r="D18" i="13"/>
  <c r="D17" i="13"/>
  <c r="P16" i="13"/>
  <c r="P15" i="13"/>
  <c r="P14" i="13"/>
  <c r="L16" i="13"/>
  <c r="L15" i="13"/>
  <c r="L14" i="13"/>
  <c r="H16" i="13"/>
  <c r="H15" i="13"/>
  <c r="H14" i="13"/>
  <c r="D16" i="13"/>
  <c r="D15" i="13"/>
  <c r="D14" i="13"/>
  <c r="P19" i="9"/>
  <c r="P18" i="9"/>
  <c r="P17" i="9"/>
  <c r="L19" i="9"/>
  <c r="L18" i="9"/>
  <c r="L17" i="9"/>
  <c r="H19" i="9"/>
  <c r="H18" i="9"/>
  <c r="H17" i="9"/>
  <c r="D19" i="9"/>
  <c r="D18" i="9"/>
  <c r="D17" i="9"/>
  <c r="P16" i="9"/>
  <c r="P15" i="9"/>
  <c r="P14" i="9"/>
  <c r="L16" i="9"/>
  <c r="L15" i="9"/>
  <c r="L14" i="9"/>
  <c r="H16" i="9"/>
  <c r="H15" i="9"/>
  <c r="H14" i="9"/>
  <c r="D14" i="9"/>
  <c r="D16" i="9"/>
  <c r="D15" i="9"/>
  <c r="V6" i="3"/>
  <c r="C14" i="13" s="1"/>
  <c r="U66" i="1"/>
  <c r="U65" i="1"/>
  <c r="U64" i="1"/>
  <c r="U63" i="1"/>
  <c r="U62" i="1"/>
  <c r="U61" i="1"/>
  <c r="U60" i="1"/>
  <c r="U59" i="1"/>
  <c r="V58" i="1"/>
  <c r="V56" i="1"/>
  <c r="V54" i="1"/>
  <c r="AB52" i="1"/>
  <c r="AA52" i="1"/>
  <c r="U52" i="1"/>
  <c r="AA51" i="1"/>
  <c r="U51" i="1"/>
  <c r="AB50" i="1"/>
  <c r="AA50" i="1"/>
  <c r="Y50" i="1"/>
  <c r="X50" i="1"/>
  <c r="V50" i="1"/>
  <c r="U50" i="1"/>
  <c r="AA49" i="1"/>
  <c r="X49" i="1"/>
  <c r="U49" i="1"/>
  <c r="U42" i="1"/>
  <c r="U41" i="1"/>
  <c r="U38" i="1"/>
  <c r="U37" i="1"/>
  <c r="U35" i="1"/>
  <c r="U34" i="1"/>
  <c r="U33" i="1"/>
  <c r="AA32" i="1"/>
  <c r="AA64" i="1" s="1"/>
  <c r="X32" i="1"/>
  <c r="X64" i="1" s="1"/>
  <c r="U32" i="1"/>
  <c r="AA31" i="1"/>
  <c r="X31" i="1"/>
  <c r="U31" i="1"/>
  <c r="U26" i="1"/>
  <c r="U25" i="1"/>
  <c r="U24" i="1"/>
  <c r="U23" i="1"/>
  <c r="U21" i="1"/>
  <c r="U20" i="1"/>
  <c r="U19" i="1"/>
  <c r="U18" i="1"/>
  <c r="U17" i="1"/>
  <c r="AI16" i="1"/>
  <c r="AG16" i="1"/>
  <c r="AF16" i="1"/>
  <c r="U15" i="1"/>
  <c r="U14" i="1"/>
  <c r="U13" i="1"/>
  <c r="U12" i="1"/>
  <c r="V31" i="26"/>
  <c r="V64" i="26" s="1"/>
  <c r="T31" i="26"/>
  <c r="T60" i="26" s="1"/>
  <c r="R66" i="26"/>
  <c r="R65" i="26"/>
  <c r="R64" i="26"/>
  <c r="V32" i="26"/>
  <c r="V63" i="26" s="1"/>
  <c r="T32" i="26"/>
  <c r="T63" i="26" s="1"/>
  <c r="R63" i="26"/>
  <c r="AA62" i="26"/>
  <c r="AB62" i="26" s="1"/>
  <c r="AC62" i="26" s="1"/>
  <c r="AD62" i="26" s="1"/>
  <c r="AE62" i="26" s="1"/>
  <c r="AF62" i="26" s="1"/>
  <c r="AG62" i="26" s="1"/>
  <c r="AH62" i="26" s="1"/>
  <c r="AI62" i="26" s="1"/>
  <c r="AJ62" i="26" s="1"/>
  <c r="AK62" i="26" s="1"/>
  <c r="AL62" i="26" s="1"/>
  <c r="AM62" i="26" s="1"/>
  <c r="AN62" i="26" s="1"/>
  <c r="AO62" i="26" s="1"/>
  <c r="AP62" i="26" s="1"/>
  <c r="V62" i="26"/>
  <c r="T62" i="26"/>
  <c r="R62" i="26"/>
  <c r="T61" i="26"/>
  <c r="R61" i="26"/>
  <c r="R60" i="26"/>
  <c r="T59" i="26"/>
  <c r="R59" i="26"/>
  <c r="T58" i="26"/>
  <c r="R58" i="26"/>
  <c r="W57" i="26"/>
  <c r="V57" i="26"/>
  <c r="U57" i="26"/>
  <c r="T57" i="26"/>
  <c r="S57" i="26"/>
  <c r="R57" i="26"/>
  <c r="V56" i="26"/>
  <c r="T56" i="26"/>
  <c r="R56" i="26"/>
  <c r="W55" i="26"/>
  <c r="V55" i="26"/>
  <c r="U55" i="26"/>
  <c r="T55" i="26"/>
  <c r="S55" i="26"/>
  <c r="R55" i="26"/>
  <c r="V54" i="26"/>
  <c r="T54" i="26"/>
  <c r="R54" i="26"/>
  <c r="W53" i="26"/>
  <c r="V53" i="26"/>
  <c r="U53" i="26"/>
  <c r="T53" i="26"/>
  <c r="S53" i="26"/>
  <c r="R53" i="26"/>
  <c r="V52" i="26"/>
  <c r="T52" i="26"/>
  <c r="R52" i="26"/>
  <c r="W51" i="26"/>
  <c r="V51" i="26"/>
  <c r="U51" i="26"/>
  <c r="T51" i="26"/>
  <c r="S51" i="26"/>
  <c r="R51" i="26"/>
  <c r="V50" i="26"/>
  <c r="T50" i="26"/>
  <c r="R50" i="26"/>
  <c r="W49" i="26"/>
  <c r="V49" i="26"/>
  <c r="U49" i="26"/>
  <c r="T49" i="26"/>
  <c r="S49" i="26"/>
  <c r="R49" i="26"/>
  <c r="V48" i="26"/>
  <c r="T48" i="26"/>
  <c r="R48" i="26"/>
  <c r="U47" i="26"/>
  <c r="T47" i="26"/>
  <c r="S47" i="26"/>
  <c r="R47" i="26"/>
  <c r="V46" i="26"/>
  <c r="T46" i="26"/>
  <c r="R46" i="26"/>
  <c r="V45" i="26"/>
  <c r="U45" i="26"/>
  <c r="T45" i="26"/>
  <c r="S45" i="26"/>
  <c r="R45" i="26"/>
  <c r="T44" i="26"/>
  <c r="R44" i="26"/>
  <c r="W43" i="26"/>
  <c r="U43" i="26"/>
  <c r="T43" i="26"/>
  <c r="S43" i="26"/>
  <c r="R43" i="26"/>
  <c r="T42" i="26"/>
  <c r="R42" i="26"/>
  <c r="T41" i="26"/>
  <c r="R41" i="26"/>
  <c r="V40" i="26"/>
  <c r="T40" i="26"/>
  <c r="R40" i="26"/>
  <c r="T39" i="26"/>
  <c r="R39" i="26"/>
  <c r="T38" i="26"/>
  <c r="R38" i="26"/>
  <c r="T37" i="26"/>
  <c r="R37" i="26"/>
  <c r="V36" i="26"/>
  <c r="T36" i="26"/>
  <c r="R36" i="26"/>
  <c r="T35" i="26"/>
  <c r="R35" i="26"/>
  <c r="T34" i="26"/>
  <c r="R34" i="26"/>
  <c r="T33" i="26"/>
  <c r="R33" i="26"/>
  <c r="R32" i="26"/>
  <c r="R30" i="26" s="1"/>
  <c r="R31" i="26"/>
  <c r="Z30" i="26"/>
  <c r="T30" i="26"/>
  <c r="R26" i="26"/>
  <c r="R25" i="26"/>
  <c r="R24" i="26"/>
  <c r="R23" i="26"/>
  <c r="R22" i="26"/>
  <c r="R21" i="26"/>
  <c r="R20" i="26"/>
  <c r="R19" i="26"/>
  <c r="R12" i="26"/>
  <c r="R13" i="26"/>
  <c r="R14" i="26"/>
  <c r="R15" i="26"/>
  <c r="Z16" i="26"/>
  <c r="AA16" i="26"/>
  <c r="AC16" i="26"/>
  <c r="R17" i="26"/>
  <c r="R18" i="26"/>
  <c r="BM9" i="3"/>
  <c r="M17" i="10" s="1"/>
  <c r="BM6" i="3"/>
  <c r="I17" i="10" s="1"/>
  <c r="BM3" i="3"/>
  <c r="E17" i="10" s="1"/>
  <c r="BF3" i="3"/>
  <c r="F28" i="9" s="1"/>
  <c r="B3" i="3"/>
  <c r="L3" i="10" s="1"/>
  <c r="BL9" i="3"/>
  <c r="C24" i="15" s="1"/>
  <c r="BL6" i="3"/>
  <c r="C24" i="13" s="1"/>
  <c r="BL3" i="3"/>
  <c r="C24" i="9" s="1"/>
  <c r="J9" i="3"/>
  <c r="N6" i="15" s="1"/>
  <c r="J6" i="3"/>
  <c r="N6" i="13" s="1"/>
  <c r="J3" i="3"/>
  <c r="N6" i="9" s="1"/>
  <c r="AQ3" i="3"/>
  <c r="W6" i="3"/>
  <c r="V9" i="3"/>
  <c r="C14" i="15" s="1"/>
  <c r="D3" i="3"/>
  <c r="C6" i="9" s="1"/>
  <c r="AX3" i="3"/>
  <c r="C23" i="9" s="1"/>
  <c r="D23" i="9" s="1"/>
  <c r="AV3" i="3" s="1"/>
  <c r="H8" i="10"/>
  <c r="I6" i="3"/>
  <c r="M22" i="13" s="1"/>
  <c r="I3" i="3"/>
  <c r="M22" i="9" s="1"/>
  <c r="C3" i="3"/>
  <c r="C3" i="10" s="1"/>
  <c r="I9" i="3"/>
  <c r="M22" i="15" s="1"/>
  <c r="H6" i="3"/>
  <c r="J6" i="13" s="1"/>
  <c r="H3" i="3"/>
  <c r="J6" i="9" s="1"/>
  <c r="G6" i="3"/>
  <c r="E6" i="3" s="1"/>
  <c r="C5" i="13" s="1"/>
  <c r="AX9" i="3"/>
  <c r="C23" i="15" s="1"/>
  <c r="D23" i="15" s="1"/>
  <c r="AV9" i="3" s="1"/>
  <c r="AX6" i="3"/>
  <c r="C23" i="13" s="1"/>
  <c r="D23" i="13" s="1"/>
  <c r="AV6" i="3" s="1"/>
  <c r="AU3" i="3"/>
  <c r="AU9" i="3"/>
  <c r="AU6" i="3"/>
  <c r="AT9" i="3"/>
  <c r="I20" i="15" s="1"/>
  <c r="AT6" i="3"/>
  <c r="I20" i="13" s="1"/>
  <c r="AT3" i="3"/>
  <c r="I20" i="9" s="1"/>
  <c r="AS9" i="3"/>
  <c r="C20" i="15" s="1"/>
  <c r="AS6" i="3"/>
  <c r="C20" i="13" s="1"/>
  <c r="AS3" i="3"/>
  <c r="C20" i="9" s="1"/>
  <c r="AR9" i="3"/>
  <c r="AQ9" i="3"/>
  <c r="N17" i="15" s="1"/>
  <c r="AO9" i="3"/>
  <c r="AN9" i="3"/>
  <c r="J17" i="15" s="1"/>
  <c r="AL9" i="3"/>
  <c r="AI9" i="3"/>
  <c r="AF9" i="3"/>
  <c r="AE9" i="3"/>
  <c r="N14" i="15" s="1"/>
  <c r="AC9" i="3"/>
  <c r="AB9" i="3"/>
  <c r="J14" i="15" s="1"/>
  <c r="Z9" i="3"/>
  <c r="Y9" i="3"/>
  <c r="F14" i="15" s="1"/>
  <c r="W9" i="3"/>
  <c r="T9" i="3"/>
  <c r="J12" i="15" s="1"/>
  <c r="S9" i="3"/>
  <c r="C12" i="15" s="1"/>
  <c r="R9" i="3"/>
  <c r="C13" i="15" s="1"/>
  <c r="P9" i="3"/>
  <c r="J10" i="15" s="1"/>
  <c r="O9" i="3"/>
  <c r="M9" i="3"/>
  <c r="C9" i="15" s="1"/>
  <c r="L9" i="3"/>
  <c r="C7" i="15" s="1"/>
  <c r="K9" i="3"/>
  <c r="C8" i="15" s="1"/>
  <c r="H9" i="3"/>
  <c r="J6" i="15" s="1"/>
  <c r="G9" i="3"/>
  <c r="E9" i="3" s="1"/>
  <c r="C5" i="15" s="1"/>
  <c r="C9" i="3"/>
  <c r="C3" i="15" s="1"/>
  <c r="AR6" i="3"/>
  <c r="AQ6" i="3"/>
  <c r="N17" i="13" s="1"/>
  <c r="AO6" i="3"/>
  <c r="AN6" i="3"/>
  <c r="J17" i="13" s="1"/>
  <c r="AL6" i="3"/>
  <c r="AI6" i="3"/>
  <c r="AH6" i="3"/>
  <c r="C17" i="13" s="1"/>
  <c r="AF6" i="3"/>
  <c r="AE6" i="3"/>
  <c r="N14" i="13" s="1"/>
  <c r="AC6" i="3"/>
  <c r="AB6" i="3"/>
  <c r="J14" i="13" s="1"/>
  <c r="Z6" i="3"/>
  <c r="Y6" i="3"/>
  <c r="F14" i="13" s="1"/>
  <c r="T6" i="3"/>
  <c r="J12" i="13" s="1"/>
  <c r="S6" i="3"/>
  <c r="C12" i="13" s="1"/>
  <c r="R6" i="3"/>
  <c r="C13" i="13" s="1"/>
  <c r="P6" i="3"/>
  <c r="J10" i="13" s="1"/>
  <c r="O6" i="3"/>
  <c r="C10" i="13" s="1"/>
  <c r="M6" i="3"/>
  <c r="C9" i="13" s="1"/>
  <c r="L6" i="3"/>
  <c r="C7" i="13" s="1"/>
  <c r="K6" i="3"/>
  <c r="C8" i="13" s="1"/>
  <c r="C6" i="3"/>
  <c r="C3" i="13" s="1"/>
  <c r="BK3" i="3"/>
  <c r="M16" i="10" s="1"/>
  <c r="BJ3" i="3"/>
  <c r="G16" i="10" s="1"/>
  <c r="BI3" i="3"/>
  <c r="M15" i="10" s="1"/>
  <c r="BH3" i="3"/>
  <c r="G15" i="10" s="1"/>
  <c r="BE3" i="3"/>
  <c r="C27" i="15" s="1"/>
  <c r="BD3" i="3"/>
  <c r="D26" i="13" s="1"/>
  <c r="BC3" i="3"/>
  <c r="N28" i="9" s="1"/>
  <c r="BB3" i="3"/>
  <c r="N26" i="15" s="1"/>
  <c r="AR3" i="3"/>
  <c r="AO3" i="3"/>
  <c r="M17" i="9" s="1"/>
  <c r="AL3" i="3"/>
  <c r="I17" i="9" s="1"/>
  <c r="AK3" i="3"/>
  <c r="F17" i="9" s="1"/>
  <c r="AI3" i="3"/>
  <c r="E17" i="9" s="1"/>
  <c r="AH3" i="3"/>
  <c r="C17" i="9" s="1"/>
  <c r="AF3" i="3"/>
  <c r="S14" i="9" s="1"/>
  <c r="AE3" i="3"/>
  <c r="N14" i="9" s="1"/>
  <c r="AC3" i="3"/>
  <c r="M14" i="9" s="1"/>
  <c r="AB3" i="3"/>
  <c r="J14" i="9" s="1"/>
  <c r="Z3" i="3"/>
  <c r="I14" i="9" s="1"/>
  <c r="Y3" i="3"/>
  <c r="F14" i="9" s="1"/>
  <c r="W3" i="3"/>
  <c r="E14" i="9" s="1"/>
  <c r="V3" i="3"/>
  <c r="C14" i="9" s="1"/>
  <c r="T3" i="3"/>
  <c r="J12" i="9" s="1"/>
  <c r="S3" i="3"/>
  <c r="C12" i="9" s="1"/>
  <c r="R3" i="3"/>
  <c r="C13" i="9" s="1"/>
  <c r="P3" i="3"/>
  <c r="J10" i="9" s="1"/>
  <c r="O3" i="3"/>
  <c r="C10" i="9" s="1"/>
  <c r="N3" i="3"/>
  <c r="C11" i="9" s="1"/>
  <c r="M3" i="3"/>
  <c r="C9" i="9" s="1"/>
  <c r="L3" i="3"/>
  <c r="C7" i="9" s="1"/>
  <c r="K3" i="3"/>
  <c r="C8" i="9" s="1"/>
  <c r="G3" i="3"/>
  <c r="H6" i="9" s="1"/>
  <c r="E3" i="3"/>
  <c r="C5" i="9" s="1"/>
  <c r="AA66" i="1" l="1"/>
  <c r="AA40" i="1"/>
  <c r="X65" i="1"/>
  <c r="X40" i="1"/>
  <c r="V3" i="10"/>
  <c r="W3" i="10" s="1"/>
  <c r="D10" i="10"/>
  <c r="N10" i="10" s="1"/>
  <c r="F16" i="26"/>
  <c r="R16" i="26" s="1"/>
  <c r="V33" i="26"/>
  <c r="V37" i="26"/>
  <c r="V41" i="26"/>
  <c r="V43" i="26"/>
  <c r="V44" i="26"/>
  <c r="V60" i="26"/>
  <c r="V30" i="26"/>
  <c r="V14" i="26" s="1"/>
  <c r="V35" i="26"/>
  <c r="V39" i="26"/>
  <c r="W45" i="26"/>
  <c r="V47" i="26"/>
  <c r="T65" i="26"/>
  <c r="V34" i="26"/>
  <c r="V38" i="26"/>
  <c r="V42" i="26"/>
  <c r="W47" i="26"/>
  <c r="V58" i="26"/>
  <c r="N11" i="10"/>
  <c r="D9" i="10"/>
  <c r="U30" i="1"/>
  <c r="AB44" i="1"/>
  <c r="AA48" i="1"/>
  <c r="AC44" i="1"/>
  <c r="AA46" i="1"/>
  <c r="AB48" i="1"/>
  <c r="AB46" i="1"/>
  <c r="AA44" i="1"/>
  <c r="AA45" i="1"/>
  <c r="AA30" i="1"/>
  <c r="Y44" i="1"/>
  <c r="X47" i="1"/>
  <c r="X48" i="1"/>
  <c r="Z44" i="1"/>
  <c r="X45" i="1"/>
  <c r="X46" i="1"/>
  <c r="Y48" i="1"/>
  <c r="AC48" i="1"/>
  <c r="Y46" i="1"/>
  <c r="AC46" i="1"/>
  <c r="X44" i="1"/>
  <c r="Z46" i="1"/>
  <c r="X36" i="1"/>
  <c r="X43" i="1"/>
  <c r="AA36" i="1"/>
  <c r="AA43" i="1"/>
  <c r="F28" i="13"/>
  <c r="D6" i="3"/>
  <c r="C6" i="13" s="1"/>
  <c r="B6" i="3"/>
  <c r="L3" i="13" s="1"/>
  <c r="C3" i="9"/>
  <c r="C20" i="10"/>
  <c r="F6" i="3"/>
  <c r="C27" i="13"/>
  <c r="H6" i="13"/>
  <c r="C27" i="9"/>
  <c r="B9" i="3"/>
  <c r="L3" i="15" s="1"/>
  <c r="N28" i="15"/>
  <c r="H6" i="15"/>
  <c r="L3" i="9"/>
  <c r="F28" i="15"/>
  <c r="F9" i="3"/>
  <c r="D9" i="3"/>
  <c r="C6" i="15" s="1"/>
  <c r="X30" i="1"/>
  <c r="N26" i="9"/>
  <c r="N19" i="10"/>
  <c r="F21" i="10"/>
  <c r="N26" i="13"/>
  <c r="D26" i="9"/>
  <c r="B1" i="15"/>
  <c r="AF30" i="1"/>
  <c r="N28" i="13"/>
  <c r="D19" i="10"/>
  <c r="D26" i="15"/>
  <c r="N21" i="10"/>
  <c r="C6" i="10"/>
  <c r="V12" i="26"/>
  <c r="C5" i="10"/>
  <c r="V59" i="26"/>
  <c r="V61" i="26"/>
  <c r="T66" i="26"/>
  <c r="T64" i="26"/>
  <c r="S17" i="9"/>
  <c r="N17" i="9"/>
  <c r="V66" i="26"/>
  <c r="V65" i="26"/>
  <c r="U16" i="1"/>
  <c r="Z12" i="1" s="1"/>
  <c r="AA34" i="1"/>
  <c r="X37" i="1"/>
  <c r="X38" i="1"/>
  <c r="X33" i="1"/>
  <c r="X34" i="1"/>
  <c r="AA38" i="1"/>
  <c r="X42" i="1"/>
  <c r="D8" i="10"/>
  <c r="N8" i="10" s="1"/>
  <c r="X35" i="1"/>
  <c r="AA41" i="1"/>
  <c r="AA47" i="1"/>
  <c r="X60" i="1"/>
  <c r="AA61" i="1"/>
  <c r="AA65" i="1"/>
  <c r="AA35" i="1"/>
  <c r="AA60" i="1"/>
  <c r="X63" i="1"/>
  <c r="X62" i="1"/>
  <c r="AA63" i="1"/>
  <c r="X66" i="1"/>
  <c r="AA33" i="1"/>
  <c r="AA37" i="1"/>
  <c r="X41" i="1"/>
  <c r="AA42" i="1"/>
  <c r="X61" i="1"/>
  <c r="AA62" i="1"/>
  <c r="B1" i="13"/>
  <c r="Z15" i="1" l="1"/>
  <c r="Z17" i="1" s="1"/>
  <c r="H9" i="10"/>
  <c r="N9" i="10" s="1"/>
  <c r="N14" i="10" s="1"/>
  <c r="V15" i="26"/>
  <c r="V18" i="26" s="1"/>
  <c r="P3" i="26" s="1"/>
</calcChain>
</file>

<file path=xl/sharedStrings.xml><?xml version="1.0" encoding="utf-8"?>
<sst xmlns="http://schemas.openxmlformats.org/spreadsheetml/2006/main" count="1248" uniqueCount="499">
  <si>
    <t>参加申込用ファイル</t>
    <phoneticPr fontId="28"/>
  </si>
  <si>
    <t>Ver.1</t>
    <phoneticPr fontId="28"/>
  </si>
  <si>
    <t xml:space="preserve">  </t>
    <phoneticPr fontId="28"/>
  </si>
  <si>
    <t>はじめに</t>
    <phoneticPr fontId="28"/>
  </si>
  <si>
    <t>このファイルは、茨城県アンサンブルコンテスト県大会参加申込のためのファイルです。</t>
    <rPh sb="8" eb="11">
      <t>イバラキケン</t>
    </rPh>
    <rPh sb="22" eb="23">
      <t>ケン</t>
    </rPh>
    <rPh sb="23" eb="25">
      <t>タイカイ</t>
    </rPh>
    <rPh sb="25" eb="27">
      <t>サンカ</t>
    </rPh>
    <rPh sb="27" eb="29">
      <t>モウシコミ</t>
    </rPh>
    <phoneticPr fontId="28"/>
  </si>
  <si>
    <t>ファイル構成（　７　ワークシート構成　）</t>
    <rPh sb="4" eb="6">
      <t>コウセイ</t>
    </rPh>
    <rPh sb="16" eb="18">
      <t>コウセイ</t>
    </rPh>
    <phoneticPr fontId="28"/>
  </si>
  <si>
    <t>今、ご覧のページです。</t>
    <rPh sb="0" eb="1">
      <t>イマ</t>
    </rPh>
    <rPh sb="3" eb="4">
      <t>ラン</t>
    </rPh>
    <phoneticPr fontId="28"/>
  </si>
  <si>
    <t>記入シート</t>
    <rPh sb="0" eb="2">
      <t>キニュウ</t>
    </rPh>
    <phoneticPr fontId="28"/>
  </si>
  <si>
    <t>各学校及び団体が入力するシートです。</t>
    <rPh sb="0" eb="1">
      <t>カク</t>
    </rPh>
    <rPh sb="1" eb="3">
      <t>ガッコウ</t>
    </rPh>
    <rPh sb="3" eb="4">
      <t>オヨ</t>
    </rPh>
    <rPh sb="5" eb="7">
      <t>ダンタイ</t>
    </rPh>
    <rPh sb="8" eb="10">
      <t>ニュウリョク</t>
    </rPh>
    <phoneticPr fontId="28"/>
  </si>
  <si>
    <t>3～5</t>
    <phoneticPr fontId="28"/>
  </si>
  <si>
    <t>参加申込書　　　A～C</t>
    <rPh sb="0" eb="2">
      <t>サンカ</t>
    </rPh>
    <rPh sb="2" eb="5">
      <t>モウシコミショ</t>
    </rPh>
    <phoneticPr fontId="28"/>
  </si>
  <si>
    <t xml:space="preserve">
参加負担金
及び
入場券等計算表
</t>
    <rPh sb="14" eb="16">
      <t>ケイサン</t>
    </rPh>
    <rPh sb="16" eb="17">
      <t>ヒョウ</t>
    </rPh>
    <phoneticPr fontId="28"/>
  </si>
  <si>
    <t>データシート</t>
    <phoneticPr fontId="28"/>
  </si>
  <si>
    <t>県吹奏楽連盟事務局が、コンクール諸手続のために使用するシートです。</t>
    <rPh sb="0" eb="1">
      <t>ケン</t>
    </rPh>
    <rPh sb="1" eb="4">
      <t>スイソウガク</t>
    </rPh>
    <rPh sb="4" eb="6">
      <t>レンメイ</t>
    </rPh>
    <rPh sb="6" eb="9">
      <t>ジムキョク</t>
    </rPh>
    <rPh sb="16" eb="19">
      <t>ショテツヅキ</t>
    </rPh>
    <rPh sb="23" eb="25">
      <t>シヨウ</t>
    </rPh>
    <phoneticPr fontId="28"/>
  </si>
  <si>
    <t>申込後(参加負担金等の払込みについて)</t>
    <rPh sb="0" eb="2">
      <t>モウシコミ</t>
    </rPh>
    <rPh sb="2" eb="3">
      <t>ゴ</t>
    </rPh>
    <rPh sb="4" eb="6">
      <t>サンカ</t>
    </rPh>
    <rPh sb="6" eb="9">
      <t>フタンキン</t>
    </rPh>
    <rPh sb="9" eb="10">
      <t>ナド</t>
    </rPh>
    <rPh sb="11" eb="13">
      <t>ハライコミ</t>
    </rPh>
    <phoneticPr fontId="28"/>
  </si>
  <si>
    <t>申込締切後、メールにて払込取扱票の記入例をお送りしますので、郵便局にある払込取扱票に必要事項を記入し、</t>
    <rPh sb="0" eb="2">
      <t>モウシコミ</t>
    </rPh>
    <rPh sb="2" eb="4">
      <t>シメキリ</t>
    </rPh>
    <phoneticPr fontId="28"/>
  </si>
  <si>
    <t>※参加申込み時に参加負担金等の振込みの必要はありません。</t>
    <rPh sb="1" eb="3">
      <t>サンカ</t>
    </rPh>
    <rPh sb="3" eb="5">
      <t>モウシコミ</t>
    </rPh>
    <rPh sb="6" eb="7">
      <t>ジ</t>
    </rPh>
    <rPh sb="8" eb="10">
      <t>サンカ</t>
    </rPh>
    <rPh sb="10" eb="13">
      <t>フタンキン</t>
    </rPh>
    <rPh sb="13" eb="14">
      <t>トウ</t>
    </rPh>
    <rPh sb="15" eb="17">
      <t>フリコミ</t>
    </rPh>
    <rPh sb="19" eb="21">
      <t>ヒツヨウ</t>
    </rPh>
    <phoneticPr fontId="28"/>
  </si>
  <si>
    <t>参加申込について</t>
    <rPh sb="0" eb="2">
      <t>サンカ</t>
    </rPh>
    <rPh sb="2" eb="4">
      <t>モウシコミ</t>
    </rPh>
    <phoneticPr fontId="28"/>
  </si>
  <si>
    <t>①　「入力シート」に入力をしてください。</t>
    <rPh sb="3" eb="5">
      <t>ニュウリョク</t>
    </rPh>
    <rPh sb="10" eb="12">
      <t>ニュウリョク</t>
    </rPh>
    <phoneticPr fontId="84"/>
  </si>
  <si>
    <t>②　入力後、ファイルに「(団体名)」と名前を付けてください。</t>
    <phoneticPr fontId="28"/>
  </si>
  <si>
    <t>③　印刷シートをプリントアウトをし、職印を押印してください。</t>
    <rPh sb="2" eb="4">
      <t>インサツ</t>
    </rPh>
    <rPh sb="18" eb="20">
      <t>ショクイン</t>
    </rPh>
    <rPh sb="21" eb="23">
      <t>オウイン</t>
    </rPh>
    <phoneticPr fontId="84"/>
  </si>
  <si>
    <t>④　押印した用紙をPDFに変換し、「(団体名)」と名前を付けてください。</t>
    <rPh sb="2" eb="4">
      <t>オウイン</t>
    </rPh>
    <rPh sb="6" eb="8">
      <t>ヨウシ</t>
    </rPh>
    <rPh sb="13" eb="15">
      <t>ヘンカン</t>
    </rPh>
    <rPh sb="19" eb="21">
      <t>ダンタイ</t>
    </rPh>
    <rPh sb="21" eb="22">
      <t>メイ</t>
    </rPh>
    <rPh sb="25" eb="27">
      <t>ナマエ</t>
    </rPh>
    <rPh sb="28" eb="29">
      <t>ツ</t>
    </rPh>
    <phoneticPr fontId="84"/>
  </si>
  <si>
    <r>
      <rPr>
        <sz val="12"/>
        <color theme="1"/>
        <rFont val="ＭＳ 明朝"/>
        <family val="1"/>
        <charset val="128"/>
      </rPr>
      <t>⑤</t>
    </r>
    <r>
      <rPr>
        <sz val="12"/>
        <color theme="1"/>
        <rFont val="ＤＨＰ平成明"/>
        <family val="3"/>
        <charset val="128"/>
      </rPr>
      <t>　以下のデータを添付し、県事務局にメールを送信してください。</t>
    </r>
    <phoneticPr fontId="84"/>
  </si>
  <si>
    <r>
      <rPr>
        <sz val="12"/>
        <color theme="1"/>
        <rFont val="ＭＳ Ｐゴシック"/>
        <family val="3"/>
        <charset val="128"/>
      </rPr>
      <t>　　　</t>
    </r>
    <r>
      <rPr>
        <u/>
        <sz val="12"/>
        <color theme="1"/>
        <rFont val="ＭＳ Ｐゴシック"/>
        <family val="3"/>
        <charset val="128"/>
      </rPr>
      <t>PDFデータは、１つのファイルにまとめてください。</t>
    </r>
    <phoneticPr fontId="28"/>
  </si>
  <si>
    <t>　　ア．参加申込書ファイル（Excelデータ）</t>
    <rPh sb="4" eb="9">
      <t>サンカモウシコミショ</t>
    </rPh>
    <phoneticPr fontId="28"/>
  </si>
  <si>
    <t>　　イ．参加申込書（PDFデータ）</t>
    <rPh sb="4" eb="9">
      <t>サンカモウシコミショ</t>
    </rPh>
    <phoneticPr fontId="28"/>
  </si>
  <si>
    <t>　　ウ．スコア表紙をPDFに変換したデータ（曲名、作曲者名、編曲者名、編成がわかるページ）</t>
    <rPh sb="7" eb="9">
      <t>ヒョウシ</t>
    </rPh>
    <rPh sb="14" eb="16">
      <t>ヘンカン</t>
    </rPh>
    <rPh sb="22" eb="24">
      <t>キョクメイ</t>
    </rPh>
    <rPh sb="25" eb="29">
      <t>サッキョクシャメイ</t>
    </rPh>
    <rPh sb="30" eb="34">
      <t>ヘンキョクシャメイ</t>
    </rPh>
    <rPh sb="35" eb="37">
      <t>ヘンセイ</t>
    </rPh>
    <phoneticPr fontId="28"/>
  </si>
  <si>
    <r>
      <t>　　　</t>
    </r>
    <r>
      <rPr>
        <sz val="12"/>
        <color rgb="FFFF0000"/>
        <rFont val="ＭＳ Ｐゴシック"/>
        <family val="3"/>
        <charset val="128"/>
      </rPr>
      <t>※フレキシブルの場合は、各パート使用する楽器に○をつけてください。</t>
    </r>
    <rPh sb="11" eb="13">
      <t>バアイ</t>
    </rPh>
    <rPh sb="15" eb="16">
      <t>カク</t>
    </rPh>
    <rPh sb="19" eb="21">
      <t>シヨウ</t>
    </rPh>
    <rPh sb="23" eb="25">
      <t>ガッキ</t>
    </rPh>
    <phoneticPr fontId="28"/>
  </si>
  <si>
    <t>　　エ．演奏許諾書（レンタル譜等）をPDFに変換したデータ</t>
    <rPh sb="4" eb="9">
      <t>エンソウキョダクショ</t>
    </rPh>
    <rPh sb="14" eb="15">
      <t>フ</t>
    </rPh>
    <rPh sb="15" eb="16">
      <t>トウ</t>
    </rPh>
    <rPh sb="22" eb="24">
      <t>ヘンカン</t>
    </rPh>
    <phoneticPr fontId="28"/>
  </si>
  <si>
    <t>　　※合同の場合は、ア、ウ、エをいずれか１校、</t>
    <rPh sb="3" eb="5">
      <t>ゴウドウ</t>
    </rPh>
    <rPh sb="6" eb="8">
      <t>バアイ</t>
    </rPh>
    <rPh sb="21" eb="22">
      <t>コウ</t>
    </rPh>
    <phoneticPr fontId="28"/>
  </si>
  <si>
    <r>
      <t>　　　イを各校ごとに提出（</t>
    </r>
    <r>
      <rPr>
        <u/>
        <sz val="12"/>
        <rFont val="HGS明朝E"/>
        <family val="1"/>
        <charset val="128"/>
      </rPr>
      <t>職印を押印、自校の出演者に○をつける</t>
    </r>
    <r>
      <rPr>
        <sz val="12"/>
        <rFont val="HGS明朝E"/>
        <family val="1"/>
        <charset val="128"/>
      </rPr>
      <t>）してください。</t>
    </r>
    <phoneticPr fontId="28"/>
  </si>
  <si>
    <t>　　※ PDFに変換できない場合は、イ、ウ、エのコピーを、書留郵便または特定記録で送付してください。　　　　　　　　　　　　　　　　　　</t>
    <rPh sb="8" eb="10">
      <t>ヘンカン</t>
    </rPh>
    <rPh sb="14" eb="16">
      <t>バアイ</t>
    </rPh>
    <rPh sb="29" eb="31">
      <t>カキトメ</t>
    </rPh>
    <rPh sb="31" eb="33">
      <t>ユウビン</t>
    </rPh>
    <rPh sb="36" eb="40">
      <t>トクテイキロク</t>
    </rPh>
    <rPh sb="41" eb="43">
      <t>ソウフ</t>
    </rPh>
    <phoneticPr fontId="28"/>
  </si>
  <si>
    <t xml:space="preserve"> 　　  その際は締切日までに県事務局に必ずご連絡ください。</t>
    <phoneticPr fontId="28"/>
  </si>
  <si>
    <t>留意事項</t>
    <rPh sb="0" eb="2">
      <t>リュウイ</t>
    </rPh>
    <rPh sb="2" eb="4">
      <t>ジコウ</t>
    </rPh>
    <phoneticPr fontId="28"/>
  </si>
  <si>
    <t>★</t>
    <phoneticPr fontId="28"/>
  </si>
  <si>
    <t>打楽器アンサンブル及び、打楽器を一つでも使用する場合は、ピンクの欄で「有」を選び、使用する打楽器すべてを入力してください。シートからはみ出してしまってもデータで確認できますので、気にせず印刷してください。</t>
    <phoneticPr fontId="28"/>
  </si>
  <si>
    <r>
      <t>演奏者氏名は、「姓」と「名」の間を必ず１字あけてください。「氏名掲載」欄の入力を忘れずにお願いします。未入力の場合は「</t>
    </r>
    <r>
      <rPr>
        <sz val="12"/>
        <rFont val="Segoe UI Symbol"/>
        <family val="1"/>
      </rPr>
      <t>○</t>
    </r>
    <r>
      <rPr>
        <sz val="12"/>
        <rFont val="ＤＨＰ平成明朝体W7"/>
        <family val="1"/>
        <charset val="128"/>
      </rPr>
      <t>」と判断させていただきますのでご了承ください。</t>
    </r>
    <rPh sb="0" eb="3">
      <t>エンソウシャ</t>
    </rPh>
    <rPh sb="3" eb="5">
      <t>シメイ</t>
    </rPh>
    <phoneticPr fontId="28"/>
  </si>
  <si>
    <t>持ち替え楽器は記入シートの「持替」欄に入力してください。ない場合も「なし」と入力してください。　　　　　　　　　　　　　　　　　　　　　記入シートに入力できない持ち替えがある場合は、申込シートに赤で記入してください。</t>
    <rPh sb="0" eb="1">
      <t>モ</t>
    </rPh>
    <rPh sb="2" eb="3">
      <t>カ</t>
    </rPh>
    <rPh sb="4" eb="6">
      <t>ガッキ</t>
    </rPh>
    <phoneticPr fontId="28"/>
  </si>
  <si>
    <t>参加申込書に記入された内容は、実施要項、事務連絡、プログラム、朝日新聞記事、連盟委託業者による録音録画物のタイトル以外の目的では使用いたしません。</t>
    <rPh sb="0" eb="1">
      <t>サン</t>
    </rPh>
    <rPh sb="31" eb="33">
      <t>アサヒ</t>
    </rPh>
    <rPh sb="33" eb="35">
      <t>シンブン</t>
    </rPh>
    <rPh sb="35" eb="37">
      <t>キジ</t>
    </rPh>
    <phoneticPr fontId="28"/>
  </si>
  <si>
    <r>
      <t>この入力データを基にして、プログラムを作成します。変換並びに入力ミス等にご注意ください。　　　</t>
    </r>
    <r>
      <rPr>
        <sz val="12"/>
        <rFont val="ＤＨＰ平成明朝体W7"/>
        <family val="1"/>
        <charset val="128"/>
      </rPr>
      <t>また、プログラムには指揮者名を掲載させていただきますのでご了承ください。</t>
    </r>
    <rPh sb="2" eb="4">
      <t>ニュウリョク</t>
    </rPh>
    <rPh sb="8" eb="9">
      <t>モト</t>
    </rPh>
    <rPh sb="19" eb="21">
      <t>サクセイ</t>
    </rPh>
    <rPh sb="25" eb="27">
      <t>ヘンカン</t>
    </rPh>
    <rPh sb="27" eb="28">
      <t>ナラ</t>
    </rPh>
    <rPh sb="30" eb="32">
      <t>ニュウリョク</t>
    </rPh>
    <rPh sb="34" eb="35">
      <t>トウ</t>
    </rPh>
    <rPh sb="37" eb="39">
      <t>チュウイ</t>
    </rPh>
    <phoneticPr fontId="28"/>
  </si>
  <si>
    <t>記入された曲名等は、プログラムを作成するときに表記を統一するために補正することがありますので、あらかじめご了承ください。</t>
  </si>
  <si>
    <t>一般社団法人 茨城県吹奏楽連盟事務局</t>
    <rPh sb="0" eb="6">
      <t>イッパンシャダンホウジン</t>
    </rPh>
    <rPh sb="7" eb="10">
      <t>イバラキケン</t>
    </rPh>
    <rPh sb="10" eb="13">
      <t>スイソウガク</t>
    </rPh>
    <rPh sb="13" eb="15">
      <t>レンメイ</t>
    </rPh>
    <rPh sb="15" eb="18">
      <t>ジムキョク</t>
    </rPh>
    <phoneticPr fontId="28"/>
  </si>
  <si>
    <t>令和6年度　第64回茨城県吹奏楽コンクール　　　　　　　　　　　　第61回小学生バンドフェスティバル（ステージパフォーマンス部門）参加申込</t>
    <rPh sb="0" eb="2">
      <t>レイワ</t>
    </rPh>
    <rPh sb="3" eb="4">
      <t>ネン</t>
    </rPh>
    <rPh sb="4" eb="5">
      <t>ド</t>
    </rPh>
    <rPh sb="6" eb="7">
      <t>ダイ</t>
    </rPh>
    <rPh sb="9" eb="10">
      <t>カイ</t>
    </rPh>
    <rPh sb="10" eb="13">
      <t>イバラキケン</t>
    </rPh>
    <rPh sb="13" eb="16">
      <t>スイソウガク</t>
    </rPh>
    <rPh sb="33" eb="34">
      <t>ダイ</t>
    </rPh>
    <rPh sb="36" eb="37">
      <t>カイ</t>
    </rPh>
    <rPh sb="37" eb="40">
      <t>ショウガクセイ</t>
    </rPh>
    <rPh sb="62" eb="64">
      <t>ブモン</t>
    </rPh>
    <rPh sb="65" eb="67">
      <t>サンカ</t>
    </rPh>
    <rPh sb="67" eb="69">
      <t>モウシコミ</t>
    </rPh>
    <phoneticPr fontId="28"/>
  </si>
  <si>
    <t>参加申込（記入シート）</t>
    <phoneticPr fontId="1" type="noConversion"/>
  </si>
  <si>
    <t>＜　個人情報保護に関するお願い　＞</t>
  </si>
  <si>
    <t>※申込みに際していただいた個人情報は、今大会のプログラム作成および上部大会への申請にあたっての情報以外に使用することは一切いたしません。</t>
    <rPh sb="33" eb="35">
      <t>ｼﾞｮｳﾌﾞ</t>
    </rPh>
    <rPh sb="35" eb="37">
      <t>ﾀｲｶｲ</t>
    </rPh>
    <rPh sb="39" eb="41">
      <t>ｼﾝｾｲ</t>
    </rPh>
    <phoneticPr fontId="1" type="noConversion"/>
  </si>
  <si>
    <t>プログラムに掲載する個人名については、掲載の希望の有無に関して、団体内で確認し、</t>
    <rPh sb="32" eb="34">
      <t>ﾀﾞﾝﾀｲ</t>
    </rPh>
    <phoneticPr fontId="1" type="noConversion"/>
  </si>
  <si>
    <t>掲載を希望する場合は、保護者より承諾書を取り、顧問が保管すること。</t>
    <phoneticPr fontId="1" type="noConversion"/>
  </si>
  <si>
    <t>掲載を希望しない場合は、下の所定の欄に×印を付けること。</t>
    <phoneticPr fontId="1" type="noConversion"/>
  </si>
  <si>
    <t>以上よろしくお願いいたします。</t>
  </si>
  <si>
    <t>部門</t>
  </si>
  <si>
    <t>小学生</t>
    <rPh sb="0" eb="3">
      <t>ｼｮｳｶﾞｸｾｲ</t>
    </rPh>
    <phoneticPr fontId="1" type="noConversion"/>
  </si>
  <si>
    <t>中学生</t>
    <rPh sb="0" eb="3">
      <t>ﾁｭｳｶﾞｸｾｲ</t>
    </rPh>
    <phoneticPr fontId="1" type="noConversion"/>
  </si>
  <si>
    <t>高等学校</t>
    <rPh sb="0" eb="2">
      <t>ｺｳﾄｳ</t>
    </rPh>
    <rPh sb="2" eb="4">
      <t>ｶﾞｯｺｳ</t>
    </rPh>
    <phoneticPr fontId="1" type="noConversion"/>
  </si>
  <si>
    <t>大学</t>
    <rPh sb="0" eb="2">
      <t>ﾀﾞｲｶﾞｸ</t>
    </rPh>
    <phoneticPr fontId="1" type="noConversion"/>
  </si>
  <si>
    <t>職場・一般</t>
    <rPh sb="0" eb="2">
      <t>ｼｮｸﾊﾞ</t>
    </rPh>
    <rPh sb="3" eb="5">
      <t>ｲｯﾊﾟﾝ</t>
    </rPh>
    <phoneticPr fontId="1" type="noConversion"/>
  </si>
  <si>
    <t>代表地区</t>
    <rPh sb="0" eb="2">
      <t>ﾀﾞｲﾋｮｳ</t>
    </rPh>
    <rPh sb="2" eb="4">
      <t>ﾁｸ</t>
    </rPh>
    <phoneticPr fontId="1" type="noConversion"/>
  </si>
  <si>
    <t>小学生の部、大学、職場・一般の部は***を選択してください。</t>
    <rPh sb="0" eb="3">
      <t>ｼｮｳｶﾞｸｾｲ</t>
    </rPh>
    <rPh sb="4" eb="5">
      <t>ﾌﾞ</t>
    </rPh>
    <rPh sb="6" eb="8">
      <t>ﾀﾞｲｶﾞｸ</t>
    </rPh>
    <rPh sb="9" eb="11">
      <t>ｼｮｸﾊﾞ</t>
    </rPh>
    <rPh sb="12" eb="14">
      <t>ｲｯﾊﾟﾝ</t>
    </rPh>
    <rPh sb="15" eb="16">
      <t>ﾌﾞ</t>
    </rPh>
    <rPh sb="21" eb="23">
      <t>ｾﾝﾀｸ</t>
    </rPh>
    <phoneticPr fontId="1" type="noConversion"/>
  </si>
  <si>
    <t>県東</t>
    <rPh sb="0" eb="2">
      <t>ｹﾝﾄｳ</t>
    </rPh>
    <phoneticPr fontId="1" type="noConversion"/>
  </si>
  <si>
    <t>県南</t>
    <rPh sb="0" eb="2">
      <t>ｹﾝﾅﾝ</t>
    </rPh>
    <phoneticPr fontId="1" type="noConversion"/>
  </si>
  <si>
    <t>県西</t>
    <rPh sb="0" eb="2">
      <t>ｹﾝｾｲ</t>
    </rPh>
    <phoneticPr fontId="1" type="noConversion"/>
  </si>
  <si>
    <t>県北</t>
    <rPh sb="0" eb="1">
      <t>ｹﾝ</t>
    </rPh>
    <rPh sb="1" eb="2">
      <t>ｷﾀ</t>
    </rPh>
    <phoneticPr fontId="1" type="noConversion"/>
  </si>
  <si>
    <t>中央</t>
    <rPh sb="0" eb="2">
      <t>ﾁｭｳｵｳ</t>
    </rPh>
    <phoneticPr fontId="1" type="noConversion"/>
  </si>
  <si>
    <t>***</t>
    <phoneticPr fontId="1" type="noConversion"/>
  </si>
  <si>
    <t>団体名</t>
  </si>
  <si>
    <t>正式名称をお書きください。　例：○○町立△△中学校、県立○○高等学校（茨城県立×）</t>
  </si>
  <si>
    <t>団体名ふりがな</t>
  </si>
  <si>
    <t>演奏者合計人数</t>
  </si>
  <si>
    <t>自動的に数字が入ります。</t>
    <phoneticPr fontId="1" type="noConversion"/>
  </si>
  <si>
    <t>連絡責任者名</t>
  </si>
  <si>
    <t>所属長名ではなく、郵便物送り先の方の名前にしてください。</t>
  </si>
  <si>
    <t>団体所在地</t>
    <rPh sb="0" eb="2">
      <t>ﾀﾞﾝﾀｲ</t>
    </rPh>
    <rPh sb="2" eb="5">
      <t>ｼｮｻﾞｲﾁ</t>
    </rPh>
    <phoneticPr fontId="1" type="noConversion"/>
  </si>
  <si>
    <t>郵便番号</t>
    <rPh sb="0" eb="4">
      <t>ゆうびんばんごう</t>
    </rPh>
    <phoneticPr fontId="1" type="noConversion"/>
  </si>
  <si>
    <t>番号のみ、ハイフンを入れて入力してください。（例　300-1111)</t>
  </si>
  <si>
    <t>住所</t>
    <phoneticPr fontId="1" type="noConversion"/>
  </si>
  <si>
    <t>郵便物・宅配便が届くように詳しく入力してください。（大学、職場・一般については連絡責任者住所を入力してください。）</t>
    <rPh sb="16" eb="18">
      <t>ﾆｭｳﾘｮｸ</t>
    </rPh>
    <rPh sb="26" eb="27">
      <t>ﾀﾞｲ</t>
    </rPh>
    <rPh sb="27" eb="28">
      <t>ｶﾞｸ</t>
    </rPh>
    <rPh sb="29" eb="31">
      <t>ｼｮｸﾊﾞ</t>
    </rPh>
    <rPh sb="32" eb="34">
      <t>ｲｯﾊﾟﾝ</t>
    </rPh>
    <rPh sb="39" eb="41">
      <t>ﾚﾝﾗｸ</t>
    </rPh>
    <rPh sb="41" eb="44">
      <t>ｾｷﾆﾝｼｬ</t>
    </rPh>
    <rPh sb="44" eb="46">
      <t>ｼﾞｭｳｼｮ</t>
    </rPh>
    <rPh sb="47" eb="49">
      <t>ﾆｭｳﾘｮｸ</t>
    </rPh>
    <phoneticPr fontId="1" type="noConversion"/>
  </si>
  <si>
    <t>電話番号／ＦＡＸ番号</t>
    <rPh sb="0" eb="2">
      <t>ﾃﾞﾝﾜ</t>
    </rPh>
    <rPh sb="2" eb="4">
      <t>ﾊﾞﾝｺﾞｳ</t>
    </rPh>
    <rPh sb="8" eb="10">
      <t>ﾊﾞﾝｺﾞｳ</t>
    </rPh>
    <phoneticPr fontId="1" type="noConversion"/>
  </si>
  <si>
    <t>半角で入力　　市外局番より入力してください。(ハイフンを入れて入力）</t>
    <rPh sb="0" eb="2">
      <t>ﾊﾝｶｸ</t>
    </rPh>
    <rPh sb="3" eb="5">
      <t>ﾆｭｳﾘｮｸ</t>
    </rPh>
    <rPh sb="7" eb="9">
      <t>ｼｶﾞｲ</t>
    </rPh>
    <rPh sb="9" eb="11">
      <t>ｷｮｸﾊﾞﾝ</t>
    </rPh>
    <rPh sb="13" eb="15">
      <t>ﾆｭｳﾘｮｸ</t>
    </rPh>
    <phoneticPr fontId="1" type="noConversion"/>
  </si>
  <si>
    <t>携帯電話番号</t>
    <rPh sb="0" eb="2">
      <t>ｹｲﾀｲ</t>
    </rPh>
    <phoneticPr fontId="1" type="noConversion"/>
  </si>
  <si>
    <t>半角で入力　　緊急連絡ができる番号（携帯電話）を、ハイフンを入れて入力してください。(例　090-1111-2222）</t>
    <rPh sb="0" eb="2">
      <t>ﾊﾝｶｸ</t>
    </rPh>
    <rPh sb="3" eb="5">
      <t>ﾆｭｳﾘｮｸ</t>
    </rPh>
    <rPh sb="43" eb="44">
      <t>ﾚｲ</t>
    </rPh>
    <phoneticPr fontId="1" type="noConversion"/>
  </si>
  <si>
    <t>アドレス</t>
    <phoneticPr fontId="1" type="noConversion"/>
  </si>
  <si>
    <t>ken-jimu@iba-sui.jpからのメールを受信できるように設定をお願いします。</t>
    <rPh sb="26" eb="28">
      <t>じゅしん</t>
    </rPh>
    <rPh sb="34" eb="36">
      <t>せってい</t>
    </rPh>
    <rPh sb="38" eb="39">
      <t>ねが</t>
    </rPh>
    <phoneticPr fontId="1" type="noConversion"/>
  </si>
  <si>
    <t>会場への交通手段</t>
    <rPh sb="0" eb="2">
      <t>ｶｲｼﾞｮｳ</t>
    </rPh>
    <rPh sb="4" eb="6">
      <t>ｺｳﾂｳ</t>
    </rPh>
    <rPh sb="6" eb="8">
      <t>ｼｭﾀﾞﾝ</t>
    </rPh>
    <phoneticPr fontId="1" type="noConversion"/>
  </si>
  <si>
    <t>バス</t>
    <phoneticPr fontId="1" type="noConversion"/>
  </si>
  <si>
    <t>台</t>
    <rPh sb="0" eb="1">
      <t>だい</t>
    </rPh>
    <phoneticPr fontId="1" type="noConversion"/>
  </si>
  <si>
    <t>バスを使用しない場合は”0”を入力してください。</t>
    <rPh sb="3" eb="5">
      <t>ｼﾖｳ</t>
    </rPh>
    <rPh sb="8" eb="10">
      <t>ﾊﾞｱｲ</t>
    </rPh>
    <phoneticPr fontId="1" type="noConversion"/>
  </si>
  <si>
    <t>その他</t>
    <rPh sb="2" eb="3">
      <t>ﾀ</t>
    </rPh>
    <phoneticPr fontId="1" type="noConversion"/>
  </si>
  <si>
    <t>台</t>
    <rPh sb="0" eb="1">
      <t>ﾀﾞｲ</t>
    </rPh>
    <phoneticPr fontId="1" type="noConversion"/>
  </si>
  <si>
    <t>「自家用車　１」　のように入力してください。使用しない場合は”0”を入力してください。</t>
    <rPh sb="1" eb="5">
      <t>ｼﾞｶﾖｳｼｬ</t>
    </rPh>
    <rPh sb="13" eb="15">
      <t>ﾆｭｳﾘｮｸ</t>
    </rPh>
    <phoneticPr fontId="1" type="noConversion"/>
  </si>
  <si>
    <t>楽器輸送方法</t>
    <rPh sb="0" eb="2">
      <t>ｶﾞｯｷ</t>
    </rPh>
    <rPh sb="2" eb="4">
      <t>ﾕｿｳ</t>
    </rPh>
    <rPh sb="4" eb="6">
      <t>ﾎｳﾎｳ</t>
    </rPh>
    <phoneticPr fontId="1" type="noConversion"/>
  </si>
  <si>
    <t>トラック</t>
    <phoneticPr fontId="1" type="noConversion"/>
  </si>
  <si>
    <t>「４ｔ　１」　のように入力してください。使用しない場合は”0”を入力してください。</t>
    <rPh sb="11" eb="13">
      <t>ﾆｭｳﾘｮｸ</t>
    </rPh>
    <phoneticPr fontId="1" type="noConversion"/>
  </si>
  <si>
    <r>
      <t>このシートを入力後，ファイルを</t>
    </r>
    <r>
      <rPr>
        <b/>
        <sz val="14"/>
        <color indexed="10"/>
        <rFont val="ＭＳ Ｐゴシック"/>
        <family val="3"/>
        <charset val="128"/>
      </rPr>
      <t>ken-jimu＠iba-sui.jp</t>
    </r>
    <r>
      <rPr>
        <b/>
        <sz val="14"/>
        <color indexed="8"/>
        <rFont val="ＭＳ Ｐゴシック"/>
        <family val="3"/>
        <charset val="128"/>
      </rPr>
      <t>へ送信してください。また、申込書に職印を押印し、ＰＤＦに変換したデータをメールに添付してください。（書留郵送可）</t>
    </r>
    <rPh sb="6" eb="8">
      <t>ﾆｭｳﾘｮｸ</t>
    </rPh>
    <rPh sb="8" eb="9">
      <t>ｺﾞ</t>
    </rPh>
    <rPh sb="35" eb="37">
      <t>ｿｳｼﾝ</t>
    </rPh>
    <rPh sb="47" eb="50">
      <t>もうしこみしょ</t>
    </rPh>
    <rPh sb="51" eb="53">
      <t>ﾓｳｼｺﾐ</t>
    </rPh>
    <rPh sb="53" eb="55">
      <t>ｶﾝﾘｮｳ</t>
    </rPh>
    <rPh sb="62" eb="64">
      <t>へんかん</t>
    </rPh>
    <rPh sb="74" eb="76">
      <t>てんぷ</t>
    </rPh>
    <rPh sb="84" eb="86">
      <t>かきとめ</t>
    </rPh>
    <rPh sb="86" eb="88">
      <t>ゆうそう</t>
    </rPh>
    <rPh sb="88" eb="89">
      <t>か</t>
    </rPh>
    <phoneticPr fontId="1" type="noConversion"/>
  </si>
  <si>
    <t>グループ数</t>
  </si>
  <si>
    <t>グループ</t>
    <phoneticPr fontId="1" type="noConversion"/>
  </si>
  <si>
    <t>Ａ</t>
  </si>
  <si>
    <t>Ｂ</t>
  </si>
  <si>
    <t>Ｃ</t>
  </si>
  <si>
    <t>楽器編成</t>
  </si>
  <si>
    <t>フルート</t>
  </si>
  <si>
    <t>オーボエ</t>
  </si>
  <si>
    <t>クラリネット</t>
  </si>
  <si>
    <t>サクソフォーン</t>
    <phoneticPr fontId="1" type="noConversion"/>
  </si>
  <si>
    <t>ファゴット</t>
  </si>
  <si>
    <t>トランペット</t>
  </si>
  <si>
    <t>ホルン</t>
  </si>
  <si>
    <t>トロンボーン</t>
  </si>
  <si>
    <t>ユーフォニアム</t>
  </si>
  <si>
    <t>テューバ</t>
    <phoneticPr fontId="1" type="noConversion"/>
  </si>
  <si>
    <t>打楽器</t>
  </si>
  <si>
    <t>木管</t>
  </si>
  <si>
    <t>金管</t>
  </si>
  <si>
    <t>管楽</t>
  </si>
  <si>
    <t>演奏人数形態</t>
  </si>
  <si>
    <t>三重奏</t>
    <phoneticPr fontId="1" type="noConversion"/>
  </si>
  <si>
    <t>四重奏</t>
    <phoneticPr fontId="1" type="noConversion"/>
  </si>
  <si>
    <t>五重奏</t>
  </si>
  <si>
    <t>六重奏</t>
    <phoneticPr fontId="1" type="noConversion"/>
  </si>
  <si>
    <t>七重奏</t>
  </si>
  <si>
    <t>八重奏</t>
  </si>
  <si>
    <t>曲名</t>
  </si>
  <si>
    <t>（邦文）</t>
  </si>
  <si>
    <t>（ふりがな）</t>
  </si>
  <si>
    <t>（英文Spelling）</t>
  </si>
  <si>
    <t>作曲者</t>
  </si>
  <si>
    <t>日本人は名字は大文字で入力　　例「IBASUI Taro」</t>
    <rPh sb="0" eb="2">
      <t>ﾆﾎﾝ</t>
    </rPh>
    <rPh sb="2" eb="3">
      <t>ｼﾞﾝ</t>
    </rPh>
    <rPh sb="4" eb="6">
      <t>ﾐｮｳｼﾞ</t>
    </rPh>
    <rPh sb="7" eb="10">
      <t>ｵｵﾓｼﾞ</t>
    </rPh>
    <rPh sb="11" eb="13">
      <t>ﾆｭｳﾘｮｸ</t>
    </rPh>
    <rPh sb="15" eb="16">
      <t>ﾚｲ</t>
    </rPh>
    <phoneticPr fontId="1" type="noConversion"/>
  </si>
  <si>
    <t>編曲者</t>
  </si>
  <si>
    <t>編曲者がいない場合は「なし」を入力</t>
    <phoneticPr fontId="1" type="noConversion"/>
  </si>
  <si>
    <t>演奏者１</t>
  </si>
  <si>
    <t>氏名</t>
  </si>
  <si>
    <t>氏名掲載</t>
    <rPh sb="0" eb="4">
      <t>ｼﾒｲｹｲｻｲ</t>
    </rPh>
    <phoneticPr fontId="1" type="noConversion"/>
  </si>
  <si>
    <r>
      <rPr>
        <b/>
        <sz val="11"/>
        <color theme="1"/>
        <rFont val="ＭＳ Ｐゴシック"/>
        <family val="3"/>
        <charset val="128"/>
      </rPr>
      <t>「姓」と「名」の間は1文字あけてください</t>
    </r>
    <r>
      <rPr>
        <sz val="11"/>
        <color theme="1"/>
        <rFont val="ＭＳ Ｐゴシック"/>
        <family val="3"/>
        <charset val="128"/>
      </rPr>
      <t>　　　　　　　</t>
    </r>
    <rPh sb="1" eb="2">
      <t>ｾｲ</t>
    </rPh>
    <rPh sb="5" eb="6">
      <t>ﾅ</t>
    </rPh>
    <rPh sb="8" eb="9">
      <t>ｱｲﾀﾞ</t>
    </rPh>
    <rPh sb="11" eb="13">
      <t>ﾓｼﾞ</t>
    </rPh>
    <phoneticPr fontId="1" type="noConversion"/>
  </si>
  <si>
    <t>楽器名</t>
  </si>
  <si>
    <t>持替1</t>
    <rPh sb="0" eb="1">
      <t>ﾓ</t>
    </rPh>
    <rPh sb="1" eb="2">
      <t>ｶ</t>
    </rPh>
    <phoneticPr fontId="1" type="noConversion"/>
  </si>
  <si>
    <t>持替2</t>
    <rPh sb="0" eb="1">
      <t>ﾓ</t>
    </rPh>
    <rPh sb="1" eb="2">
      <t>ｶ</t>
    </rPh>
    <phoneticPr fontId="1" type="noConversion"/>
  </si>
  <si>
    <t>スコアに表記されているパート順で入力してください</t>
    <rPh sb="4" eb="6">
      <t>ﾋｮｳｷ</t>
    </rPh>
    <rPh sb="14" eb="15">
      <t>ｼﾞｭﾝ</t>
    </rPh>
    <rPh sb="16" eb="18">
      <t>ﾆｭｳﾘｮｸ</t>
    </rPh>
    <phoneticPr fontId="1" type="noConversion"/>
  </si>
  <si>
    <t>なし</t>
    <phoneticPr fontId="1" type="noConversion"/>
  </si>
  <si>
    <t>Picc</t>
    <phoneticPr fontId="1" type="noConversion"/>
  </si>
  <si>
    <t>Fl</t>
  </si>
  <si>
    <t>A.Fl</t>
  </si>
  <si>
    <t>B.Fl</t>
  </si>
  <si>
    <t>Ob</t>
  </si>
  <si>
    <t>E.Hr</t>
    <phoneticPr fontId="1" type="noConversion"/>
  </si>
  <si>
    <t>Cl</t>
  </si>
  <si>
    <t>EsCl</t>
    <phoneticPr fontId="1" type="noConversion"/>
  </si>
  <si>
    <t>A.Cl</t>
  </si>
  <si>
    <t>B.Cl</t>
  </si>
  <si>
    <t>C.A.Cl</t>
    <phoneticPr fontId="1" type="noConversion"/>
  </si>
  <si>
    <t>C.B.Cl</t>
    <phoneticPr fontId="1" type="noConversion"/>
  </si>
  <si>
    <t>Basset</t>
    <phoneticPr fontId="1" type="noConversion"/>
  </si>
  <si>
    <t>S.Sax</t>
    <phoneticPr fontId="1" type="noConversion"/>
  </si>
  <si>
    <t>A.Sax</t>
    <phoneticPr fontId="1" type="noConversion"/>
  </si>
  <si>
    <t>T.Sax</t>
    <phoneticPr fontId="1" type="noConversion"/>
  </si>
  <si>
    <t>B.Sax</t>
    <phoneticPr fontId="1" type="noConversion"/>
  </si>
  <si>
    <t>Bs.Sax</t>
    <phoneticPr fontId="1" type="noConversion"/>
  </si>
  <si>
    <t>Bsn</t>
    <phoneticPr fontId="1" type="noConversion"/>
  </si>
  <si>
    <t>C.Fg</t>
  </si>
  <si>
    <t>Trp</t>
    <phoneticPr fontId="1" type="noConversion"/>
  </si>
  <si>
    <t>P.Trp</t>
    <phoneticPr fontId="1" type="noConversion"/>
  </si>
  <si>
    <t>Cor</t>
  </si>
  <si>
    <t>EsCor</t>
    <phoneticPr fontId="1" type="noConversion"/>
  </si>
  <si>
    <t>Flug</t>
    <phoneticPr fontId="1" type="noConversion"/>
  </si>
  <si>
    <t>Hrn</t>
    <phoneticPr fontId="1" type="noConversion"/>
  </si>
  <si>
    <t>A.Hrn</t>
    <phoneticPr fontId="1" type="noConversion"/>
  </si>
  <si>
    <t>Trb</t>
    <phoneticPr fontId="1" type="noConversion"/>
  </si>
  <si>
    <t>B.Trb</t>
    <phoneticPr fontId="1" type="noConversion"/>
  </si>
  <si>
    <t>Euph</t>
    <phoneticPr fontId="1" type="noConversion"/>
  </si>
  <si>
    <t>Bari</t>
    <phoneticPr fontId="1" type="noConversion"/>
  </si>
  <si>
    <t>Tub</t>
    <phoneticPr fontId="1" type="noConversion"/>
  </si>
  <si>
    <t>St.B</t>
    <phoneticPr fontId="1" type="noConversion"/>
  </si>
  <si>
    <t>Perc</t>
    <phoneticPr fontId="1" type="noConversion"/>
  </si>
  <si>
    <t>Timp</t>
    <phoneticPr fontId="1" type="noConversion"/>
  </si>
  <si>
    <t>演奏者２</t>
  </si>
  <si>
    <t>持替2</t>
    <phoneticPr fontId="1" type="noConversion"/>
  </si>
  <si>
    <t>持ち替えがある場合は右の欄に楽器名を、ない場合は「なし」を入力してください</t>
    <rPh sb="0" eb="1">
      <t>ﾓ</t>
    </rPh>
    <rPh sb="2" eb="3">
      <t>ｶ</t>
    </rPh>
    <rPh sb="7" eb="9">
      <t>ﾊﾞｱｲ</t>
    </rPh>
    <rPh sb="10" eb="11">
      <t>ﾐｷﾞ</t>
    </rPh>
    <rPh sb="12" eb="13">
      <t>ﾗﾝ</t>
    </rPh>
    <rPh sb="14" eb="16">
      <t>ｶﾞｯｷ</t>
    </rPh>
    <rPh sb="16" eb="17">
      <t>ﾒｲ</t>
    </rPh>
    <rPh sb="21" eb="23">
      <t>ﾊﾞｱｲ</t>
    </rPh>
    <rPh sb="29" eb="31">
      <t>ﾆｭｳﾘｮｸ</t>
    </rPh>
    <phoneticPr fontId="1" type="noConversion"/>
  </si>
  <si>
    <t>演奏者３</t>
  </si>
  <si>
    <t>「氏名掲載」の入力を忘れずにお願いします　</t>
    <rPh sb="1" eb="3">
      <t>ｼﾒｲ</t>
    </rPh>
    <rPh sb="3" eb="5">
      <t>ｹｲｻｲ</t>
    </rPh>
    <rPh sb="7" eb="9">
      <t>ﾆｭｳﾘｮｸ</t>
    </rPh>
    <rPh sb="10" eb="11">
      <t>ﾜｽ</t>
    </rPh>
    <rPh sb="15" eb="16">
      <t>ﾈｶﾞ</t>
    </rPh>
    <phoneticPr fontId="1" type="noConversion"/>
  </si>
  <si>
    <t>演奏者４</t>
  </si>
  <si>
    <t>　</t>
    <phoneticPr fontId="1" type="noConversion"/>
  </si>
  <si>
    <t>氏名掲載</t>
    <phoneticPr fontId="1" type="noConversion"/>
  </si>
  <si>
    <t>演奏者５</t>
  </si>
  <si>
    <t>演奏者６</t>
  </si>
  <si>
    <t>演奏者７</t>
  </si>
  <si>
    <t>演奏者８</t>
  </si>
  <si>
    <t>使用打楽器について</t>
    <rPh sb="0" eb="2">
      <t>ｼﾖｳ</t>
    </rPh>
    <rPh sb="2" eb="5">
      <t>ﾀﾞｶﾞｯｷ</t>
    </rPh>
    <phoneticPr fontId="1" type="noConversion"/>
  </si>
  <si>
    <t>有・無を選択し、ある場合は楽器名を入力</t>
    <rPh sb="0" eb="1">
      <t>ｱ</t>
    </rPh>
    <rPh sb="2" eb="3">
      <t>ﾅ</t>
    </rPh>
    <rPh sb="4" eb="6">
      <t>ｾﾝﾀｸ</t>
    </rPh>
    <rPh sb="10" eb="12">
      <t>ﾊﾞｱｲ</t>
    </rPh>
    <rPh sb="13" eb="15">
      <t>ｶﾞｯｷ</t>
    </rPh>
    <rPh sb="15" eb="16">
      <t>ﾒｲ</t>
    </rPh>
    <rPh sb="17" eb="19">
      <t>ﾆｭｳﾘｮｸ</t>
    </rPh>
    <phoneticPr fontId="1" type="noConversion"/>
  </si>
  <si>
    <t>楽器搬入補助員人数</t>
    <phoneticPr fontId="1" type="noConversion"/>
  </si>
  <si>
    <t>打楽器は20名以内、その他は演奏人数と同数以内</t>
    <rPh sb="0" eb="3">
      <t>だがっき</t>
    </rPh>
    <rPh sb="6" eb="7">
      <t>めい</t>
    </rPh>
    <rPh sb="7" eb="9">
      <t>いない</t>
    </rPh>
    <rPh sb="12" eb="13">
      <t>た</t>
    </rPh>
    <rPh sb="14" eb="16">
      <t>ｴﾝｿｳ</t>
    </rPh>
    <rPh sb="16" eb="18">
      <t>ﾆﾝｽﾞｳ</t>
    </rPh>
    <rPh sb="17" eb="18">
      <t>ｽｳ</t>
    </rPh>
    <rPh sb="19" eb="21">
      <t>どうすう</t>
    </rPh>
    <rPh sb="21" eb="23">
      <t>いない</t>
    </rPh>
    <phoneticPr fontId="1" type="noConversion"/>
  </si>
  <si>
    <t>使用楽譜【出版社名】</t>
    <rPh sb="0" eb="2">
      <t>ｼﾖｳ</t>
    </rPh>
    <rPh sb="2" eb="4">
      <t>ｶﾞｸﾌ</t>
    </rPh>
    <rPh sb="5" eb="8">
      <t>ｼｭｯﾊﾟﾝｼｬ</t>
    </rPh>
    <rPh sb="8" eb="9">
      <t>ﾒｲ</t>
    </rPh>
    <phoneticPr fontId="1" type="noConversion"/>
  </si>
  <si>
    <t>著作権者に対する許諾について</t>
    <rPh sb="0" eb="3">
      <t>ﾁｮｻｸｹﾝ</t>
    </rPh>
    <rPh sb="3" eb="4">
      <t>ｼｬ</t>
    </rPh>
    <rPh sb="5" eb="6">
      <t>ﾀｲ</t>
    </rPh>
    <rPh sb="8" eb="10">
      <t>ｷｮﾀﾞｸ</t>
    </rPh>
    <phoneticPr fontId="1" type="noConversion"/>
  </si>
  <si>
    <t>プルダウンから選択（下記参照）</t>
    <rPh sb="7" eb="9">
      <t>せんたく</t>
    </rPh>
    <rPh sb="10" eb="12">
      <t>かき</t>
    </rPh>
    <rPh sb="12" eb="14">
      <t>さんしょう</t>
    </rPh>
    <phoneticPr fontId="1" type="noConversion"/>
  </si>
  <si>
    <t>出演順</t>
    <rPh sb="0" eb="2">
      <t>しゅつえん</t>
    </rPh>
    <rPh sb="2" eb="3">
      <t>じゅん</t>
    </rPh>
    <phoneticPr fontId="1" type="noConversion"/>
  </si>
  <si>
    <t>小、大、職・一は空欄にしてください。</t>
    <rPh sb="0" eb="1">
      <t>しょう</t>
    </rPh>
    <rPh sb="2" eb="3">
      <t>だい</t>
    </rPh>
    <rPh sb="4" eb="5">
      <t>しょく</t>
    </rPh>
    <rPh sb="6" eb="7">
      <t>いち</t>
    </rPh>
    <rPh sb="8" eb="10">
      <t>くうらん</t>
    </rPh>
    <phoneticPr fontId="1" type="noConversion"/>
  </si>
  <si>
    <t>オフステージ</t>
    <phoneticPr fontId="1" type="noConversion"/>
  </si>
  <si>
    <t>あり</t>
  </si>
  <si>
    <t>なし</t>
  </si>
  <si>
    <t>有</t>
    <rPh sb="0" eb="1">
      <t>ｱ</t>
    </rPh>
    <phoneticPr fontId="1" type="noConversion"/>
  </si>
  <si>
    <t>無</t>
    <rPh sb="0" eb="1">
      <t>ﾅ</t>
    </rPh>
    <phoneticPr fontId="1" type="noConversion"/>
  </si>
  <si>
    <t>東関東大会出場の意志</t>
    <rPh sb="0" eb="3">
      <t>ﾋｶﾞｼｶﾝﾄｳ</t>
    </rPh>
    <phoneticPr fontId="1" type="noConversion"/>
  </si>
  <si>
    <t>○</t>
    <phoneticPr fontId="1" type="noConversion"/>
  </si>
  <si>
    <t>×</t>
    <phoneticPr fontId="1" type="noConversion"/>
  </si>
  <si>
    <t>販売</t>
    <rPh sb="0" eb="2">
      <t>ﾊﾝﾊﾞｲ</t>
    </rPh>
    <phoneticPr fontId="1" type="noConversion"/>
  </si>
  <si>
    <t>レンタル</t>
    <phoneticPr fontId="1" type="noConversion"/>
  </si>
  <si>
    <t>未出版</t>
    <rPh sb="0" eb="1">
      <t>ﾐ</t>
    </rPh>
    <rPh sb="1" eb="3">
      <t>ｼｭｯﾊﾟﾝ</t>
    </rPh>
    <phoneticPr fontId="1" type="noConversion"/>
  </si>
  <si>
    <t>承諾する</t>
    <rPh sb="0" eb="2">
      <t>ｼｮｳﾀﾞｸ</t>
    </rPh>
    <phoneticPr fontId="1" type="noConversion"/>
  </si>
  <si>
    <t>承諾しない</t>
    <rPh sb="0" eb="2">
      <t>ｼｮｳﾀﾞｸ</t>
    </rPh>
    <phoneticPr fontId="1" type="noConversion"/>
  </si>
  <si>
    <t>後日連絡</t>
    <rPh sb="0" eb="2">
      <t>ｺﾞｼﾞﾂ</t>
    </rPh>
    <rPh sb="2" eb="4">
      <t>ﾚﾝﾗｸ</t>
    </rPh>
    <phoneticPr fontId="1" type="noConversion"/>
  </si>
  <si>
    <t>ライブ配信（行う場合）</t>
    <rPh sb="3" eb="5">
      <t>ﾊｲｼﾝ</t>
    </rPh>
    <rPh sb="6" eb="7">
      <t>ｵｺﾅ</t>
    </rPh>
    <rPh sb="8" eb="10">
      <t>ﾊﾞｱｲ</t>
    </rPh>
    <phoneticPr fontId="1" type="noConversion"/>
  </si>
  <si>
    <t>打楽器搬入方法</t>
    <rPh sb="0" eb="3">
      <t>ﾀﾞｶﾞｯｷ</t>
    </rPh>
    <rPh sb="3" eb="5">
      <t>ﾊﾝﾆｭｳ</t>
    </rPh>
    <rPh sb="5" eb="7">
      <t>ﾎｳﾎｳ</t>
    </rPh>
    <phoneticPr fontId="1" type="noConversion"/>
  </si>
  <si>
    <t>打楽器搬入経路を使用→</t>
    <rPh sb="0" eb="7">
      <t>ﾀﾞｶﾞｯｷﾊﾝﾆｭｳｹｲﾛ</t>
    </rPh>
    <rPh sb="8" eb="10">
      <t>しよう</t>
    </rPh>
    <phoneticPr fontId="1" type="noConversion"/>
  </si>
  <si>
    <t>打楽器を使用する場合のみ入力</t>
    <rPh sb="0" eb="3">
      <t>ﾀﾞｶﾞｯｷ</t>
    </rPh>
    <rPh sb="4" eb="6">
      <t>ｼﾖｳ</t>
    </rPh>
    <rPh sb="8" eb="10">
      <t>ﾊﾞｱｲ</t>
    </rPh>
    <rPh sb="12" eb="14">
      <t>ﾆｭｳﾘｮｸ</t>
    </rPh>
    <phoneticPr fontId="1" type="noConversion"/>
  </si>
  <si>
    <t>する</t>
    <phoneticPr fontId="1" type="noConversion"/>
  </si>
  <si>
    <t>しない</t>
    <phoneticPr fontId="1" type="noConversion"/>
  </si>
  <si>
    <t>著作権者に対する許諾について</t>
    <rPh sb="0" eb="4">
      <t>ﾁｮｻｸｹﾝｼｬ</t>
    </rPh>
    <rPh sb="5" eb="6">
      <t>ﾀｲ</t>
    </rPh>
    <rPh sb="8" eb="10">
      <t>ｷｮﾀﾞｸ</t>
    </rPh>
    <phoneticPr fontId="1" type="noConversion"/>
  </si>
  <si>
    <t>※　許諾が必要ない場合</t>
    <rPh sb="2" eb="4">
      <t>ｷｮﾀﾞｸ</t>
    </rPh>
    <rPh sb="5" eb="7">
      <t>ﾋﾂﾖｳ</t>
    </rPh>
    <rPh sb="9" eb="11">
      <t>ﾊﾞｱｲ</t>
    </rPh>
    <phoneticPr fontId="1" type="noConversion"/>
  </si>
  <si>
    <t>出版されている楽譜及び編曲楽譜で、わが国で演奏許可を得られているもの。</t>
    <rPh sb="0" eb="2">
      <t>ｼｭｯﾊﾟﾝ</t>
    </rPh>
    <rPh sb="7" eb="9">
      <t>ｶﾞｸﾌ</t>
    </rPh>
    <rPh sb="9" eb="10">
      <t>ｵﾖ</t>
    </rPh>
    <rPh sb="11" eb="13">
      <t>ﾍﾝｷｮｸ</t>
    </rPh>
    <rPh sb="13" eb="15">
      <t>ｶﾞｸﾌ</t>
    </rPh>
    <rPh sb="19" eb="20">
      <t>ｸﾆ</t>
    </rPh>
    <rPh sb="21" eb="23">
      <t>ｴﾝｿｳ</t>
    </rPh>
    <rPh sb="23" eb="25">
      <t>ｷｮｶ</t>
    </rPh>
    <rPh sb="26" eb="27">
      <t>ｴ</t>
    </rPh>
    <phoneticPr fontId="1" type="noConversion"/>
  </si>
  <si>
    <t>作曲者の死後７０年を経過しているため編曲の承諾を要しないもの。</t>
    <rPh sb="0" eb="3">
      <t>ｻｯｷｮｸｼｬ</t>
    </rPh>
    <rPh sb="4" eb="6">
      <t>ｼｺﾞ</t>
    </rPh>
    <rPh sb="8" eb="9">
      <t>ﾈﾝ</t>
    </rPh>
    <rPh sb="10" eb="12">
      <t>ｹｲｶ</t>
    </rPh>
    <rPh sb="18" eb="20">
      <t>ﾍﾝｷｮｸ</t>
    </rPh>
    <rPh sb="21" eb="23">
      <t>ｼｮｳﾀﾞｸ</t>
    </rPh>
    <rPh sb="24" eb="25">
      <t>ﾖｳ</t>
    </rPh>
    <phoneticPr fontId="1" type="noConversion"/>
  </si>
  <si>
    <t>※　許諾が必要な場合</t>
    <rPh sb="2" eb="4">
      <t>ｷｮﾀﾞｸ</t>
    </rPh>
    <rPh sb="5" eb="7">
      <t>ﾋﾂﾖｳ</t>
    </rPh>
    <rPh sb="8" eb="10">
      <t>ﾊﾞｱｲ</t>
    </rPh>
    <phoneticPr fontId="1" type="noConversion"/>
  </si>
  <si>
    <t>出版されている楽譜及び編曲楽譜で、編曲の上演奏する許可を得ているもの。</t>
    <rPh sb="17" eb="19">
      <t>ﾍﾝｷｮｸ</t>
    </rPh>
    <rPh sb="20" eb="21">
      <t>ｳｴ</t>
    </rPh>
    <rPh sb="21" eb="27">
      <t>ｴﾝｿｳｷｮｶ</t>
    </rPh>
    <rPh sb="28" eb="29">
      <t>ｴ</t>
    </rPh>
    <phoneticPr fontId="1" type="noConversion"/>
  </si>
  <si>
    <t>未出版の楽譜及び編曲楽譜あるいは出版されているレンタル楽譜で、演奏許可、あるいは編曲の上演奏する許可を得ているもの。</t>
    <rPh sb="0" eb="1">
      <t>ﾐ</t>
    </rPh>
    <rPh sb="1" eb="3">
      <t>ｼｭｯﾊﾟﾝ</t>
    </rPh>
    <rPh sb="8" eb="10">
      <t>ﾍﾝｷｮｸ</t>
    </rPh>
    <rPh sb="10" eb="12">
      <t>ｶﾞｸﾌ</t>
    </rPh>
    <rPh sb="16" eb="18">
      <t>ｼｭｯﾊﾟﾝ</t>
    </rPh>
    <rPh sb="27" eb="29">
      <t>ｶﾞｸﾌ</t>
    </rPh>
    <rPh sb="31" eb="33">
      <t>ｴﾝｿｳ</t>
    </rPh>
    <rPh sb="33" eb="35">
      <t>ｷｮｶ</t>
    </rPh>
    <rPh sb="51" eb="52">
      <t>ｴ</t>
    </rPh>
    <phoneticPr fontId="1" type="noConversion"/>
  </si>
  <si>
    <t>未出版の自楽団委嘱作品あるいは編曲作品で、演奏許諾を得ているもの。</t>
    <rPh sb="4" eb="5">
      <t>ｼﾞ</t>
    </rPh>
    <rPh sb="5" eb="7">
      <t>ｶﾞｸﾀﾞﾝ</t>
    </rPh>
    <rPh sb="7" eb="9">
      <t>ｲｼｮｸ</t>
    </rPh>
    <rPh sb="9" eb="11">
      <t>ｻｸﾋﾝ</t>
    </rPh>
    <rPh sb="15" eb="17">
      <t>ﾍﾝｷｮｸ</t>
    </rPh>
    <rPh sb="17" eb="19">
      <t>ｻｸﾋﾝ</t>
    </rPh>
    <rPh sb="21" eb="23">
      <t>ｴﾝｿｳ</t>
    </rPh>
    <rPh sb="23" eb="25">
      <t>ｷｮﾀﾞｸ</t>
    </rPh>
    <rPh sb="26" eb="27">
      <t>ｴ</t>
    </rPh>
    <phoneticPr fontId="1" type="noConversion"/>
  </si>
  <si>
    <t>※　３・４・５の場合は、必ず許諾書のＰＤＦを提出してください。レンタル楽譜の場合も必要です。</t>
    <rPh sb="8" eb="10">
      <t>ﾊﾞｱｲ</t>
    </rPh>
    <rPh sb="12" eb="13">
      <t>ｶﾅﾗ</t>
    </rPh>
    <rPh sb="14" eb="16">
      <t>ｷｮﾀﾞｸ</t>
    </rPh>
    <rPh sb="16" eb="17">
      <t>ｼｮ</t>
    </rPh>
    <rPh sb="22" eb="24">
      <t>ﾃｲｼｭﾂ</t>
    </rPh>
    <rPh sb="35" eb="37">
      <t>ｶﾞｸﾌ</t>
    </rPh>
    <rPh sb="38" eb="40">
      <t>ﾊﾞｱｲ</t>
    </rPh>
    <rPh sb="41" eb="43">
      <t>ﾋﾂﾖｳ</t>
    </rPh>
    <phoneticPr fontId="1" type="noConversion"/>
  </si>
  <si>
    <t>※　申込みに際していただいた個人情報は、今大会のプログラム作成にあたっての情報以外に使用することは一切いたしません。</t>
    <phoneticPr fontId="28"/>
  </si>
  <si>
    <t>　　　プログラムに掲載する個人名については、掲載の希望の有無に関して、団体内で確認し、</t>
    <rPh sb="35" eb="37">
      <t>ダンタイ</t>
    </rPh>
    <rPh sb="37" eb="38">
      <t>ウチ</t>
    </rPh>
    <phoneticPr fontId="28"/>
  </si>
  <si>
    <t>　　　掲載を希望する場合は、保護者より承諾書を取り、顧問が保管すること。</t>
    <phoneticPr fontId="28"/>
  </si>
  <si>
    <t>　　　掲載を希望しない場合は、下の所定の欄に×印を付けること。</t>
    <phoneticPr fontId="28"/>
  </si>
  <si>
    <t>***</t>
  </si>
  <si>
    <t>水戸市立安紺小学校</t>
  </si>
  <si>
    <t>正式名称をお書きください。 例：○○町立△△中学校、県立○○高等学校（茨城県立×）</t>
  </si>
  <si>
    <t>みとしりつあんこんしょうがっこう</t>
    <phoneticPr fontId="28"/>
  </si>
  <si>
    <t>出演団体団員用プログラム</t>
    <rPh sb="6" eb="7">
      <t>ﾖｳ</t>
    </rPh>
    <phoneticPr fontId="1" type="noConversion"/>
  </si>
  <si>
    <t>半角英数で入力　　いらない場合は”0”を入力してください。</t>
    <phoneticPr fontId="1" type="noConversion"/>
  </si>
  <si>
    <t>吹連　太郎</t>
    <rPh sb="0" eb="2">
      <t>スイレン</t>
    </rPh>
    <rPh sb="3" eb="5">
      <t>タロウ</t>
    </rPh>
    <phoneticPr fontId="28"/>
  </si>
  <si>
    <t>所属長名ではなく、郵便物送り先の方の名前にしてください。</t>
    <phoneticPr fontId="28"/>
  </si>
  <si>
    <t>郵便番号</t>
  </si>
  <si>
    <t>300－1544</t>
    <phoneticPr fontId="28"/>
  </si>
  <si>
    <t>番号のみ、ハイフンを入れて入力してください。（例　300-1111)</t>
    <phoneticPr fontId="1" type="noConversion"/>
  </si>
  <si>
    <t>取手市山王1000</t>
    <rPh sb="0" eb="5">
      <t>300-1544</t>
    </rPh>
    <phoneticPr fontId="28"/>
  </si>
  <si>
    <t>郵便物・宅配便が届くように詳しく入力してください。（大学，職場・一般については連絡責任者住所を入力してください。）</t>
    <rPh sb="16" eb="18">
      <t>ﾆｭｳﾘｮｸ</t>
    </rPh>
    <rPh sb="26" eb="27">
      <t>ﾀﾞｲ</t>
    </rPh>
    <rPh sb="27" eb="28">
      <t>ｶﾞｸ</t>
    </rPh>
    <rPh sb="29" eb="31">
      <t>ｼｮｸﾊﾞ</t>
    </rPh>
    <rPh sb="32" eb="34">
      <t>ｲｯﾊﾟﾝ</t>
    </rPh>
    <rPh sb="39" eb="41">
      <t>ﾚﾝﾗｸ</t>
    </rPh>
    <rPh sb="41" eb="44">
      <t>ｾｷﾆﾝｼｬ</t>
    </rPh>
    <rPh sb="44" eb="46">
      <t>ｼﾞｭｳｼｮ</t>
    </rPh>
    <rPh sb="47" eb="49">
      <t>ﾆｭｳﾘｮｸ</t>
    </rPh>
    <phoneticPr fontId="1" type="noConversion"/>
  </si>
  <si>
    <t>0297-63-5120</t>
    <phoneticPr fontId="28"/>
  </si>
  <si>
    <r>
      <t>半角で入力　　緊急連絡ができる番号（携帯電話）を，ハイフンを入れて入力してください。</t>
    </r>
    <r>
      <rPr>
        <sz val="9"/>
        <rFont val="ＭＳ Ｐゴシック"/>
        <family val="3"/>
        <charset val="128"/>
      </rPr>
      <t>(例　090-1111-2222）</t>
    </r>
    <rPh sb="0" eb="2">
      <t>ﾊﾝｶｸ</t>
    </rPh>
    <rPh sb="3" eb="5">
      <t>ﾆｭｳﾘｮｸ</t>
    </rPh>
    <rPh sb="43" eb="44">
      <t>ﾚｲ</t>
    </rPh>
    <phoneticPr fontId="1" type="noConversion"/>
  </si>
  <si>
    <t>アドレス</t>
    <phoneticPr fontId="28"/>
  </si>
  <si>
    <t>ken-jimu@iba-sui.jp</t>
    <phoneticPr fontId="28"/>
  </si>
  <si>
    <t>ken-jimu@iba-sui.jpからのメールを受信出来るように設定をお願いします。</t>
    <rPh sb="26" eb="28">
      <t>ジュシン</t>
    </rPh>
    <rPh sb="28" eb="30">
      <t>デキ</t>
    </rPh>
    <rPh sb="34" eb="36">
      <t>セッテイ</t>
    </rPh>
    <rPh sb="38" eb="39">
      <t>ネガ</t>
    </rPh>
    <phoneticPr fontId="28"/>
  </si>
  <si>
    <t>自家用車　１</t>
    <rPh sb="0" eb="4">
      <t>ジカヨウシャ</t>
    </rPh>
    <phoneticPr fontId="28"/>
  </si>
  <si>
    <t>２ｔ　１</t>
    <phoneticPr fontId="28"/>
  </si>
  <si>
    <r>
      <t>このシートを入力後，ファイルを</t>
    </r>
    <r>
      <rPr>
        <b/>
        <sz val="14"/>
        <color indexed="10"/>
        <rFont val="ＭＳ Ｐゴシック"/>
        <family val="3"/>
        <charset val="128"/>
      </rPr>
      <t>ken-jimu＠iba-sui.jp</t>
    </r>
    <r>
      <rPr>
        <b/>
        <sz val="14"/>
        <color indexed="8"/>
        <rFont val="ＭＳ Ｐゴシック"/>
        <family val="3"/>
        <charset val="128"/>
      </rPr>
      <t>へ送信してください。また、申込書に職印を押印し、ＰＤＦに変換したデータをメールしてください。（書留郵送可）</t>
    </r>
    <rPh sb="6" eb="8">
      <t>ﾆｭｳﾘｮｸ</t>
    </rPh>
    <rPh sb="8" eb="9">
      <t>ｺﾞ</t>
    </rPh>
    <rPh sb="35" eb="37">
      <t>ｿｳｼﾝ</t>
    </rPh>
    <rPh sb="47" eb="50">
      <t>もうしこみしょ</t>
    </rPh>
    <rPh sb="51" eb="53">
      <t>ﾓｳｼｺﾐ</t>
    </rPh>
    <rPh sb="53" eb="55">
      <t>ｶﾝﾘｮｳ</t>
    </rPh>
    <rPh sb="62" eb="64">
      <t>へんかん</t>
    </rPh>
    <rPh sb="81" eb="83">
      <t>かきとめ</t>
    </rPh>
    <rPh sb="83" eb="85">
      <t>ゆうそう</t>
    </rPh>
    <rPh sb="85" eb="86">
      <t>か</t>
    </rPh>
    <phoneticPr fontId="1" type="noConversion"/>
  </si>
  <si>
    <t>六重奏</t>
  </si>
  <si>
    <t>ヴォルケーノ・タワー</t>
    <phoneticPr fontId="28"/>
  </si>
  <si>
    <t>金管五重奏曲第３番より　第１楽章</t>
    <rPh sb="0" eb="2">
      <t>キンカン</t>
    </rPh>
    <rPh sb="2" eb="5">
      <t>ゴジュウソウ</t>
    </rPh>
    <rPh sb="5" eb="6">
      <t>キョク</t>
    </rPh>
    <rPh sb="6" eb="7">
      <t>ダイ</t>
    </rPh>
    <rPh sb="8" eb="9">
      <t>バン</t>
    </rPh>
    <rPh sb="12" eb="13">
      <t>ダイ</t>
    </rPh>
    <rPh sb="14" eb="16">
      <t>ガクショウ</t>
    </rPh>
    <phoneticPr fontId="28"/>
  </si>
  <si>
    <t>組曲「動物の謝肉祭」より　化石，水族館，終曲</t>
    <rPh sb="0" eb="2">
      <t>クミキョク</t>
    </rPh>
    <rPh sb="3" eb="5">
      <t>ドウブツ</t>
    </rPh>
    <rPh sb="6" eb="9">
      <t>シャニクサイ</t>
    </rPh>
    <rPh sb="13" eb="15">
      <t>カセキ</t>
    </rPh>
    <rPh sb="16" eb="19">
      <t>スイゾクカン</t>
    </rPh>
    <rPh sb="20" eb="22">
      <t>シュウキョク</t>
    </rPh>
    <phoneticPr fontId="28"/>
  </si>
  <si>
    <t>ぼるけーの・たわー</t>
    <phoneticPr fontId="28"/>
  </si>
  <si>
    <t>きんかんごじゅうそうきょくだいさんばんより　だいいちがくしょう</t>
    <phoneticPr fontId="28"/>
  </si>
  <si>
    <t>くみきょく「どうぶつのしゃにくさい」より　かせき，すいぞくかん，しゅうきょく</t>
    <phoneticPr fontId="28"/>
  </si>
  <si>
    <t>The Volcano Tower</t>
    <phoneticPr fontId="28"/>
  </si>
  <si>
    <t>Quintet No.3 Brass Quintet</t>
    <phoneticPr fontId="28"/>
  </si>
  <si>
    <t>Le Carnaval Des Animaux</t>
    <phoneticPr fontId="28"/>
  </si>
  <si>
    <t>グラステイル</t>
    <phoneticPr fontId="28"/>
  </si>
  <si>
    <t>エヴァルド</t>
    <phoneticPr fontId="28"/>
  </si>
  <si>
    <t>サン＝サーンス</t>
    <phoneticPr fontId="28"/>
  </si>
  <si>
    <t>ぐらすている</t>
    <phoneticPr fontId="28"/>
  </si>
  <si>
    <t>えばるど</t>
    <phoneticPr fontId="28"/>
  </si>
  <si>
    <t>さん＝さーんす</t>
    <phoneticPr fontId="28"/>
  </si>
  <si>
    <t>Jerry　Grasstail</t>
    <phoneticPr fontId="28"/>
  </si>
  <si>
    <t>Victor Ewald</t>
    <phoneticPr fontId="28"/>
  </si>
  <si>
    <t>Camille Saint-Saens</t>
    <phoneticPr fontId="28"/>
  </si>
  <si>
    <t>なし</t>
    <phoneticPr fontId="28"/>
  </si>
  <si>
    <t>茨吹　太郎</t>
    <rPh sb="0" eb="1">
      <t>イバラ</t>
    </rPh>
    <rPh sb="1" eb="2">
      <t>スイ</t>
    </rPh>
    <rPh sb="3" eb="5">
      <t>タロウ</t>
    </rPh>
    <phoneticPr fontId="28"/>
  </si>
  <si>
    <t>いばすい　たろう</t>
    <phoneticPr fontId="28"/>
  </si>
  <si>
    <t>IBASUI　Taro</t>
    <phoneticPr fontId="28"/>
  </si>
  <si>
    <t>山田　一郎</t>
    <rPh sb="0" eb="2">
      <t>やまだ</t>
    </rPh>
    <rPh sb="3" eb="5">
      <t>いちろう</t>
    </rPh>
    <phoneticPr fontId="1" type="noConversion"/>
  </si>
  <si>
    <t>氏名掲載</t>
    <rPh sb="0" eb="4">
      <t>シメイケイサイ</t>
    </rPh>
    <phoneticPr fontId="28"/>
  </si>
  <si>
    <t>吹連　一郎</t>
    <rPh sb="0" eb="2">
      <t>ｽｲﾚﾝ</t>
    </rPh>
    <rPh sb="3" eb="5">
      <t>いちろう</t>
    </rPh>
    <phoneticPr fontId="1" type="noConversion"/>
  </si>
  <si>
    <t>茨城　一郎</t>
    <rPh sb="0" eb="2">
      <t>イバラキ</t>
    </rPh>
    <rPh sb="3" eb="5">
      <t>イチロウ</t>
    </rPh>
    <phoneticPr fontId="28"/>
  </si>
  <si>
    <t>Picc</t>
  </si>
  <si>
    <t>○</t>
  </si>
  <si>
    <t>Trp</t>
  </si>
  <si>
    <t>山田　次朗</t>
    <rPh sb="0" eb="2">
      <t>やまだ</t>
    </rPh>
    <rPh sb="3" eb="5">
      <t>じろう</t>
    </rPh>
    <phoneticPr fontId="1" type="noConversion"/>
  </si>
  <si>
    <t>吹連　次朗</t>
    <rPh sb="0" eb="2">
      <t>すいれん</t>
    </rPh>
    <rPh sb="3" eb="5">
      <t>じろう</t>
    </rPh>
    <phoneticPr fontId="1" type="noConversion"/>
  </si>
  <si>
    <t>茨城　次朗</t>
    <rPh sb="0" eb="2">
      <t>いばらき</t>
    </rPh>
    <rPh sb="3" eb="5">
      <t>じろう</t>
    </rPh>
    <phoneticPr fontId="1" type="noConversion"/>
  </si>
  <si>
    <t>E.Hr</t>
  </si>
  <si>
    <t>×</t>
  </si>
  <si>
    <t>山田　三郎</t>
    <rPh sb="0" eb="2">
      <t>やまだ</t>
    </rPh>
    <rPh sb="3" eb="5">
      <t>さぶろう</t>
    </rPh>
    <phoneticPr fontId="1" type="noConversion"/>
  </si>
  <si>
    <t>吹連　三郎</t>
    <rPh sb="0" eb="2">
      <t>すいれん</t>
    </rPh>
    <rPh sb="3" eb="5">
      <t>さんろう</t>
    </rPh>
    <phoneticPr fontId="1" type="noConversion"/>
  </si>
  <si>
    <t>茨城　三郎</t>
    <rPh sb="0" eb="2">
      <t>いばらき</t>
    </rPh>
    <rPh sb="3" eb="5">
      <t>さぶろう</t>
    </rPh>
    <phoneticPr fontId="1" type="noConversion"/>
  </si>
  <si>
    <t>Bsn</t>
  </si>
  <si>
    <t>Hrn</t>
  </si>
  <si>
    <t>Perc</t>
  </si>
  <si>
    <t>山田　四郎</t>
    <rPh sb="0" eb="2">
      <t>やまだ</t>
    </rPh>
    <rPh sb="3" eb="5">
      <t>しろう</t>
    </rPh>
    <phoneticPr fontId="1" type="noConversion"/>
  </si>
  <si>
    <t>吹連　四郎</t>
    <rPh sb="0" eb="2">
      <t>すいれん</t>
    </rPh>
    <rPh sb="3" eb="5">
      <t>しろう</t>
    </rPh>
    <phoneticPr fontId="1" type="noConversion"/>
  </si>
  <si>
    <t>茨城　四郎</t>
    <rPh sb="0" eb="2">
      <t>いばらき</t>
    </rPh>
    <rPh sb="3" eb="5">
      <t>しろう</t>
    </rPh>
    <phoneticPr fontId="1" type="noConversion"/>
  </si>
  <si>
    <t>Trb</t>
  </si>
  <si>
    <t>A.Sax</t>
  </si>
  <si>
    <t>山田　五郎</t>
    <rPh sb="0" eb="2">
      <t>やまだ</t>
    </rPh>
    <rPh sb="3" eb="5">
      <t>ごろう</t>
    </rPh>
    <phoneticPr fontId="1" type="noConversion"/>
  </si>
  <si>
    <t>吹連　五郎</t>
    <rPh sb="0" eb="2">
      <t>すいれん</t>
    </rPh>
    <rPh sb="3" eb="5">
      <t>ごろう</t>
    </rPh>
    <phoneticPr fontId="1" type="noConversion"/>
  </si>
  <si>
    <t>茨城　五郎</t>
    <rPh sb="0" eb="2">
      <t>いばらき</t>
    </rPh>
    <rPh sb="3" eb="5">
      <t>ごろう</t>
    </rPh>
    <phoneticPr fontId="1" type="noConversion"/>
  </si>
  <si>
    <t>Tub</t>
  </si>
  <si>
    <t>山田　六郎</t>
    <rPh sb="0" eb="2">
      <t>やまだ</t>
    </rPh>
    <rPh sb="3" eb="5">
      <t>ろくろう</t>
    </rPh>
    <phoneticPr fontId="1" type="noConversion"/>
  </si>
  <si>
    <t>茨城　六郎</t>
    <rPh sb="0" eb="2">
      <t>いばらき</t>
    </rPh>
    <rPh sb="3" eb="5">
      <t>ろくろう</t>
    </rPh>
    <phoneticPr fontId="1" type="noConversion"/>
  </si>
  <si>
    <t>St.B</t>
  </si>
  <si>
    <t>山田　七郎</t>
    <rPh sb="0" eb="2">
      <t>やまだ</t>
    </rPh>
    <rPh sb="3" eb="4">
      <t>なな</t>
    </rPh>
    <rPh sb="4" eb="5">
      <t>ろう</t>
    </rPh>
    <phoneticPr fontId="1" type="noConversion"/>
  </si>
  <si>
    <t>山田　八郎</t>
    <rPh sb="0" eb="2">
      <t>やまだ</t>
    </rPh>
    <rPh sb="3" eb="5">
      <t>はちろう</t>
    </rPh>
    <phoneticPr fontId="1" type="noConversion"/>
  </si>
  <si>
    <t>使用打楽器</t>
    <rPh sb="0" eb="2">
      <t>ｼﾖｳ</t>
    </rPh>
    <rPh sb="2" eb="5">
      <t>ﾀﾞｶﾞｯｷ</t>
    </rPh>
    <phoneticPr fontId="1" type="noConversion"/>
  </si>
  <si>
    <t>マリンバ・ティンパニ・ビブラフォン・トムトム・レインスティック・スモールマラカス</t>
    <phoneticPr fontId="28"/>
  </si>
  <si>
    <t>クラッシュシンバル、スネアドラム</t>
    <phoneticPr fontId="28"/>
  </si>
  <si>
    <t>楽器運搬補助員人数</t>
    <rPh sb="0" eb="2">
      <t>ｶﾞｯｷ</t>
    </rPh>
    <rPh sb="2" eb="4">
      <t>ｳﾝﾊﾟﾝ</t>
    </rPh>
    <rPh sb="4" eb="7">
      <t>ﾎｼﾞｮｲﾝ</t>
    </rPh>
    <rPh sb="7" eb="9">
      <t>ﾆﾝｽﾞｳ</t>
    </rPh>
    <phoneticPr fontId="1" type="noConversion"/>
  </si>
  <si>
    <t>吹連出版</t>
    <rPh sb="0" eb="2">
      <t>スイレン</t>
    </rPh>
    <rPh sb="2" eb="4">
      <t>シュッパン</t>
    </rPh>
    <phoneticPr fontId="28"/>
  </si>
  <si>
    <t>販売</t>
    <rPh sb="0" eb="2">
      <t>ハンバイ</t>
    </rPh>
    <phoneticPr fontId="28"/>
  </si>
  <si>
    <t>連盟出版</t>
    <rPh sb="0" eb="2">
      <t>レンメイ</t>
    </rPh>
    <rPh sb="2" eb="4">
      <t>シュッパン</t>
    </rPh>
    <phoneticPr fontId="28"/>
  </si>
  <si>
    <t>レンタル</t>
  </si>
  <si>
    <t>茨城出版</t>
    <rPh sb="0" eb="2">
      <t>イバラキ</t>
    </rPh>
    <rPh sb="2" eb="4">
      <t>シュッパン</t>
    </rPh>
    <phoneticPr fontId="28"/>
  </si>
  <si>
    <t>出演順</t>
    <rPh sb="0" eb="2">
      <t>シュツエン</t>
    </rPh>
    <rPh sb="2" eb="3">
      <t>ジュン</t>
    </rPh>
    <phoneticPr fontId="28"/>
  </si>
  <si>
    <t>ライブ配信</t>
    <rPh sb="3" eb="5">
      <t>ﾊｲｼﾝ</t>
    </rPh>
    <phoneticPr fontId="1" type="noConversion"/>
  </si>
  <si>
    <t>大ホール搬入口を使用→</t>
    <rPh sb="0" eb="1">
      <t>ﾀﾞｲ</t>
    </rPh>
    <rPh sb="4" eb="7">
      <t>ﾊﾝﾆｭｳｸﾞﾁ</t>
    </rPh>
    <rPh sb="8" eb="10">
      <t>ｼﾖｳ</t>
    </rPh>
    <phoneticPr fontId="1" type="noConversion"/>
  </si>
  <si>
    <t>する</t>
  </si>
  <si>
    <t>出版されている楽譜及び編曲楽譜で，わが国で演奏許可を得られているもの。</t>
    <rPh sb="0" eb="2">
      <t>ｼｭｯﾊﾟﾝ</t>
    </rPh>
    <rPh sb="7" eb="9">
      <t>ｶﾞｸﾌ</t>
    </rPh>
    <rPh sb="9" eb="10">
      <t>ｵﾖ</t>
    </rPh>
    <rPh sb="11" eb="13">
      <t>ﾍﾝｷｮｸ</t>
    </rPh>
    <rPh sb="13" eb="15">
      <t>ｶﾞｸﾌ</t>
    </rPh>
    <rPh sb="19" eb="20">
      <t>ｸﾆ</t>
    </rPh>
    <rPh sb="21" eb="23">
      <t>ｴﾝｿｳ</t>
    </rPh>
    <rPh sb="23" eb="25">
      <t>ｷｮｶ</t>
    </rPh>
    <rPh sb="26" eb="27">
      <t>ｴ</t>
    </rPh>
    <phoneticPr fontId="1" type="noConversion"/>
  </si>
  <si>
    <t>出版されている楽譜及び編曲楽譜で，編曲の上演奏する許可を得ているもの。</t>
    <rPh sb="17" eb="19">
      <t>ﾍﾝｷｮｸ</t>
    </rPh>
    <rPh sb="20" eb="21">
      <t>ｳｴ</t>
    </rPh>
    <rPh sb="21" eb="27">
      <t>ｴﾝｿｳｷｮｶ</t>
    </rPh>
    <rPh sb="28" eb="29">
      <t>ｴ</t>
    </rPh>
    <phoneticPr fontId="1" type="noConversion"/>
  </si>
  <si>
    <t>未出版の楽譜及び編曲楽譜あるいは出版されているレンタル楽譜で，演奏許可，</t>
    <rPh sb="0" eb="1">
      <t>ﾐ</t>
    </rPh>
    <rPh sb="1" eb="3">
      <t>ｼｭｯﾊﾟﾝ</t>
    </rPh>
    <rPh sb="8" eb="10">
      <t>ﾍﾝｷｮｸ</t>
    </rPh>
    <rPh sb="10" eb="12">
      <t>ｶﾞｸﾌ</t>
    </rPh>
    <rPh sb="16" eb="18">
      <t>ｼｭｯﾊﾟﾝ</t>
    </rPh>
    <rPh sb="27" eb="29">
      <t>ｶﾞｸﾌ</t>
    </rPh>
    <rPh sb="31" eb="33">
      <t>ｴﾝｿｳ</t>
    </rPh>
    <rPh sb="33" eb="35">
      <t>ｷｮｶ</t>
    </rPh>
    <phoneticPr fontId="1" type="noConversion"/>
  </si>
  <si>
    <t>あるいは編曲の上演奏する許可を得ているもの。</t>
  </si>
  <si>
    <t>未出版の自楽団委嘱作品あるいは編曲作品で，演奏許諾を得ているもの。</t>
    <rPh sb="4" eb="5">
      <t>ｼﾞ</t>
    </rPh>
    <rPh sb="5" eb="7">
      <t>ｶﾞｸﾀﾞﾝ</t>
    </rPh>
    <rPh sb="7" eb="9">
      <t>ｲｼｮｸ</t>
    </rPh>
    <rPh sb="9" eb="11">
      <t>ｻｸﾋﾝ</t>
    </rPh>
    <rPh sb="15" eb="17">
      <t>ﾍﾝｷｮｸ</t>
    </rPh>
    <rPh sb="17" eb="19">
      <t>ｻｸﾋﾝ</t>
    </rPh>
    <rPh sb="21" eb="23">
      <t>ｴﾝｿｳ</t>
    </rPh>
    <rPh sb="23" eb="25">
      <t>ｷｮﾀﾞｸ</t>
    </rPh>
    <rPh sb="26" eb="27">
      <t>ｴ</t>
    </rPh>
    <phoneticPr fontId="1" type="noConversion"/>
  </si>
  <si>
    <t>※　３・４・５の場合は，必ず許諾書のコピーを提出してください。レンタル楽譜の場合も必要です。</t>
    <rPh sb="8" eb="10">
      <t>ﾊﾞｱｲ</t>
    </rPh>
    <rPh sb="12" eb="13">
      <t>ｶﾅﾗ</t>
    </rPh>
    <rPh sb="14" eb="16">
      <t>ｷｮﾀﾞｸ</t>
    </rPh>
    <rPh sb="16" eb="17">
      <t>ｼｮ</t>
    </rPh>
    <rPh sb="22" eb="24">
      <t>ﾃｲｼｭﾂ</t>
    </rPh>
    <rPh sb="35" eb="37">
      <t>ｶﾞｸﾌ</t>
    </rPh>
    <rPh sb="38" eb="40">
      <t>ﾊﾞｱｲ</t>
    </rPh>
    <rPh sb="41" eb="43">
      <t>ﾋﾂﾖｳ</t>
    </rPh>
    <phoneticPr fontId="1" type="noConversion"/>
  </si>
  <si>
    <t>令和２年度　第55回茨城県アンサンブルコンテスト県大会</t>
    <rPh sb="0" eb="2">
      <t>ﾚｲﾜ</t>
    </rPh>
    <phoneticPr fontId="1" type="noConversion"/>
  </si>
  <si>
    <t>入力チェック</t>
  </si>
  <si>
    <t>ＯＫ</t>
  </si>
  <si>
    <t>ＮＧ</t>
  </si>
  <si>
    <t>※　　申し込みに際していただいた個人情報は，今大会のプログラム作成および上部大会への申請にあたっての情報以外に使用することは一切いたしません。</t>
    <rPh sb="36" eb="38">
      <t>ｼﾞｮｳﾌﾞ</t>
    </rPh>
    <rPh sb="38" eb="40">
      <t>ﾀｲｶｲ</t>
    </rPh>
    <rPh sb="42" eb="44">
      <t>ｼﾝｾｲ</t>
    </rPh>
    <phoneticPr fontId="1" type="noConversion"/>
  </si>
  <si>
    <t>　　　プログラムに掲載する個人名については，掲載の希望の有無に関して，学校内で確認し，</t>
  </si>
  <si>
    <t>　　　掲載を希望する場合は，保護者より承諾書を取り，顧問が保管すること。</t>
  </si>
  <si>
    <t>　　　掲載を希望しない場合は，下の所定の欄に×印を付けること。</t>
  </si>
  <si>
    <t>中学校</t>
    <rPh sb="0" eb="3">
      <t>ﾁｭｳｶﾞｯｺｳ</t>
    </rPh>
    <phoneticPr fontId="1" type="noConversion"/>
  </si>
  <si>
    <t>小学生の部，大学職場一般の部は***を選択してください。</t>
    <rPh sb="0" eb="3">
      <t>ｼｮｳｶﾞｸｾｲ</t>
    </rPh>
    <rPh sb="4" eb="5">
      <t>ﾌﾞ</t>
    </rPh>
    <rPh sb="6" eb="8">
      <t>ﾀﾞｲｶﾞｸ</t>
    </rPh>
    <rPh sb="8" eb="10">
      <t>ｼｮｸﾊﾞ</t>
    </rPh>
    <rPh sb="10" eb="12">
      <t>ｲｯﾊﾟﾝ</t>
    </rPh>
    <rPh sb="13" eb="14">
      <t>ﾌﾞ</t>
    </rPh>
    <rPh sb="19" eb="21">
      <t>ｾﾝﾀｸ</t>
    </rPh>
    <phoneticPr fontId="1" type="noConversion"/>
  </si>
  <si>
    <t>水戸市立安紺小学校</t>
    <rPh sb="0" eb="2">
      <t>ミト</t>
    </rPh>
    <rPh sb="2" eb="4">
      <t>シリツ</t>
    </rPh>
    <rPh sb="4" eb="5">
      <t>アン</t>
    </rPh>
    <rPh sb="5" eb="6">
      <t>コン</t>
    </rPh>
    <rPh sb="6" eb="9">
      <t>ショウガッコウ</t>
    </rPh>
    <phoneticPr fontId="28"/>
  </si>
  <si>
    <t>正式名称をお書きください。（例　○○町立△△中学校，　○○大学附属◇◇高等学校）</t>
  </si>
  <si>
    <t>所属長名ではなく，郵便物送り先の方の名前にしてください。</t>
  </si>
  <si>
    <t>番号のみ，ハイフンを入れて入力してください。（例　300-1111)</t>
    <phoneticPr fontId="1" type="noConversion"/>
  </si>
  <si>
    <t>0297－63－5120／0297－12－3456</t>
    <phoneticPr fontId="28"/>
  </si>
  <si>
    <t>090－1234－5678</t>
    <phoneticPr fontId="28"/>
  </si>
  <si>
    <r>
      <t>このシートを入力後，ファイルを</t>
    </r>
    <r>
      <rPr>
        <b/>
        <sz val="15"/>
        <color indexed="10"/>
        <rFont val="ＭＳ Ｐゴシック"/>
        <family val="3"/>
        <charset val="128"/>
      </rPr>
      <t>ken-jimu＠iba-sui.jp</t>
    </r>
    <r>
      <rPr>
        <b/>
        <sz val="15"/>
        <color indexed="8"/>
        <rFont val="ＭＳ Ｐゴシック"/>
        <family val="3"/>
        <charset val="128"/>
      </rPr>
      <t>へ送信してください。また，印刷シートをプリントアウトし職印を押印した申込書を</t>
    </r>
    <r>
      <rPr>
        <b/>
        <sz val="15"/>
        <color rgb="FFFF0000"/>
        <rFont val="ＭＳ Ｐゴシック"/>
        <family val="3"/>
        <charset val="128"/>
      </rPr>
      <t>県吹連事務所</t>
    </r>
    <r>
      <rPr>
        <b/>
        <sz val="15"/>
        <color indexed="8"/>
        <rFont val="ＭＳ Ｐゴシック"/>
        <family val="3"/>
        <charset val="128"/>
      </rPr>
      <t>へ書留郵送してください。Eメールの送信だけでは，申込完了ではありませんので，ご注意ください。</t>
    </r>
    <rPh sb="6" eb="8">
      <t>ﾆｭｳﾘｮｸ</t>
    </rPh>
    <rPh sb="8" eb="9">
      <t>ｺﾞ</t>
    </rPh>
    <rPh sb="35" eb="37">
      <t>ｿｳｼﾝ</t>
    </rPh>
    <rPh sb="47" eb="49">
      <t>ｲﾝｻﾂ</t>
    </rPh>
    <rPh sb="61" eb="63">
      <t>ｼｮｸｲﾝ</t>
    </rPh>
    <rPh sb="64" eb="66">
      <t>ｵｳｲﾝ</t>
    </rPh>
    <rPh sb="68" eb="70">
      <t>ﾓｳｼｺﾐ</t>
    </rPh>
    <rPh sb="70" eb="71">
      <t>ｼｮ</t>
    </rPh>
    <rPh sb="72" eb="73">
      <t>ｹﾝ</t>
    </rPh>
    <rPh sb="73" eb="74">
      <t>ｽｲ</t>
    </rPh>
    <rPh sb="74" eb="75">
      <t>ﾚﾝ</t>
    </rPh>
    <rPh sb="75" eb="78">
      <t>ｼﾞﾑｼｮ</t>
    </rPh>
    <rPh sb="79" eb="81">
      <t>ｶｷﾄﾒ</t>
    </rPh>
    <rPh sb="81" eb="83">
      <t>ﾕｳｿｳ</t>
    </rPh>
    <rPh sb="95" eb="97">
      <t>ｿｳｼﾝ</t>
    </rPh>
    <rPh sb="102" eb="104">
      <t>ﾓｳｼｺﾐ</t>
    </rPh>
    <rPh sb="104" eb="106">
      <t>ｶﾝﾘｮｳ</t>
    </rPh>
    <rPh sb="117" eb="119">
      <t>ﾁｭｳｲ</t>
    </rPh>
    <phoneticPr fontId="1" type="noConversion"/>
  </si>
  <si>
    <t>三重奏</t>
  </si>
  <si>
    <t>四重奏</t>
  </si>
  <si>
    <t>編曲者がいない場合は「なし」を入力</t>
  </si>
  <si>
    <t>氏名
掲載</t>
    <rPh sb="0" eb="2">
      <t>ｼﾒｲ</t>
    </rPh>
    <rPh sb="3" eb="5">
      <t>ｹｲｻｲ</t>
    </rPh>
    <phoneticPr fontId="1" type="noConversion"/>
  </si>
  <si>
    <t>吹連　次郎</t>
    <rPh sb="0" eb="2">
      <t>スイレン</t>
    </rPh>
    <rPh sb="3" eb="5">
      <t>ジロウ</t>
    </rPh>
    <phoneticPr fontId="28"/>
  </si>
  <si>
    <t>連盟　太郎</t>
    <rPh sb="0" eb="2">
      <t>レンメイ</t>
    </rPh>
    <rPh sb="3" eb="5">
      <t>タロウ</t>
    </rPh>
    <phoneticPr fontId="28"/>
  </si>
  <si>
    <t>吹奏　太郎</t>
    <rPh sb="0" eb="2">
      <t>スイソウ</t>
    </rPh>
    <rPh sb="3" eb="5">
      <t>タロウ</t>
    </rPh>
    <phoneticPr fontId="28"/>
  </si>
  <si>
    <r>
      <rPr>
        <b/>
        <sz val="11"/>
        <color rgb="FFFF0000"/>
        <rFont val="ＭＳ Ｐゴシック"/>
        <family val="3"/>
        <charset val="128"/>
      </rPr>
      <t>「姓」と「名」の間は1文字あけてください</t>
    </r>
    <r>
      <rPr>
        <sz val="11"/>
        <rFont val="ＭＳ Ｐゴシック"/>
        <family val="3"/>
        <charset val="128"/>
      </rPr>
      <t>　　　　　　　</t>
    </r>
    <rPh sb="1" eb="2">
      <t>ｾｲ</t>
    </rPh>
    <rPh sb="5" eb="6">
      <t>ﾅ</t>
    </rPh>
    <rPh sb="8" eb="9">
      <t>ｱｲﾀﾞ</t>
    </rPh>
    <rPh sb="11" eb="13">
      <t>ﾓｼﾞ</t>
    </rPh>
    <phoneticPr fontId="1" type="noConversion"/>
  </si>
  <si>
    <t>持替</t>
    <rPh sb="0" eb="1">
      <t>ﾓ</t>
    </rPh>
    <rPh sb="1" eb="2">
      <t>ｶ</t>
    </rPh>
    <phoneticPr fontId="1" type="noConversion"/>
  </si>
  <si>
    <t>P.Trp</t>
  </si>
  <si>
    <t>吹連　三郎</t>
    <rPh sb="0" eb="2">
      <t>スイレン</t>
    </rPh>
    <rPh sb="3" eb="5">
      <t>サブロウ</t>
    </rPh>
    <phoneticPr fontId="28"/>
  </si>
  <si>
    <t>連盟　次郎</t>
    <rPh sb="0" eb="2">
      <t>レンメイ</t>
    </rPh>
    <rPh sb="3" eb="5">
      <t>ジロウ</t>
    </rPh>
    <phoneticPr fontId="28"/>
  </si>
  <si>
    <t>吹奏　次郎</t>
    <rPh sb="0" eb="2">
      <t>スイソウ</t>
    </rPh>
    <rPh sb="3" eb="5">
      <t>ジロウ</t>
    </rPh>
    <phoneticPr fontId="28"/>
  </si>
  <si>
    <t>EsCl</t>
  </si>
  <si>
    <t>吹連　四郎</t>
    <rPh sb="0" eb="2">
      <t>スイレン</t>
    </rPh>
    <rPh sb="3" eb="5">
      <t>シロウ</t>
    </rPh>
    <phoneticPr fontId="28"/>
  </si>
  <si>
    <t>連盟　三郎</t>
    <rPh sb="0" eb="2">
      <t>レンメイ</t>
    </rPh>
    <rPh sb="3" eb="5">
      <t>サブロウ</t>
    </rPh>
    <phoneticPr fontId="28"/>
  </si>
  <si>
    <t>吹奏　三郎</t>
    <rPh sb="0" eb="2">
      <t>スイソウ</t>
    </rPh>
    <rPh sb="3" eb="5">
      <t>サブロウ</t>
    </rPh>
    <phoneticPr fontId="28"/>
  </si>
  <si>
    <t>S.Sax</t>
  </si>
  <si>
    <t>吹連　五郎</t>
    <rPh sb="0" eb="2">
      <t>スイレン</t>
    </rPh>
    <rPh sb="3" eb="5">
      <t>ゴロウ</t>
    </rPh>
    <phoneticPr fontId="28"/>
  </si>
  <si>
    <t>連盟　四郎</t>
    <rPh sb="0" eb="2">
      <t>レンメイ</t>
    </rPh>
    <rPh sb="3" eb="5">
      <t>シロウ</t>
    </rPh>
    <phoneticPr fontId="28"/>
  </si>
  <si>
    <t>吹奏　四郎</t>
    <rPh sb="0" eb="2">
      <t>スイソウ</t>
    </rPh>
    <rPh sb="3" eb="5">
      <t>シロウ</t>
    </rPh>
    <phoneticPr fontId="28"/>
  </si>
  <si>
    <t>Flug</t>
  </si>
  <si>
    <t>吹連　六郎</t>
    <rPh sb="0" eb="2">
      <t>スイレン</t>
    </rPh>
    <rPh sb="3" eb="5">
      <t>ロクロウ</t>
    </rPh>
    <phoneticPr fontId="28"/>
  </si>
  <si>
    <t>s</t>
    <phoneticPr fontId="28"/>
  </si>
  <si>
    <t>吹奏　五郎</t>
    <rPh sb="0" eb="2">
      <t>スイソウ</t>
    </rPh>
    <rPh sb="3" eb="5">
      <t>ゴロウ</t>
    </rPh>
    <phoneticPr fontId="28"/>
  </si>
  <si>
    <t>吹連　七郎</t>
    <rPh sb="0" eb="2">
      <t>スイレン</t>
    </rPh>
    <rPh sb="3" eb="4">
      <t>ナナ</t>
    </rPh>
    <rPh sb="4" eb="5">
      <t>ロウ</t>
    </rPh>
    <phoneticPr fontId="28"/>
  </si>
  <si>
    <t>吹奏　六郎</t>
    <rPh sb="0" eb="2">
      <t>スイソウ</t>
    </rPh>
    <rPh sb="3" eb="5">
      <t>ロクロウ</t>
    </rPh>
    <phoneticPr fontId="28"/>
  </si>
  <si>
    <t>吹連　八郎</t>
    <rPh sb="0" eb="2">
      <t>スイレン</t>
    </rPh>
    <rPh sb="3" eb="5">
      <t>ハチロウ</t>
    </rPh>
    <phoneticPr fontId="28"/>
  </si>
  <si>
    <t>マリンバ１・ティンパニ４・ビブラフォン１・トムトム４・レインスティック１・スモールマラカス１</t>
    <phoneticPr fontId="28"/>
  </si>
  <si>
    <t>マリンバ１</t>
    <phoneticPr fontId="28"/>
  </si>
  <si>
    <t>楽器搬入補助員人数</t>
    <rPh sb="0" eb="2">
      <t>ｶﾞｯｷ</t>
    </rPh>
    <rPh sb="2" eb="4">
      <t>ﾊﾝﾆｭｳ</t>
    </rPh>
    <rPh sb="4" eb="7">
      <t>ﾎｼﾞｮｲﾝ</t>
    </rPh>
    <rPh sb="7" eb="9">
      <t>ﾆﾝｽﾞｳ</t>
    </rPh>
    <phoneticPr fontId="1" type="noConversion"/>
  </si>
  <si>
    <t>販売・レンタル・未出版を選択し、出版社名を入力</t>
    <rPh sb="0" eb="2">
      <t>ﾊﾝﾊﾞｲ</t>
    </rPh>
    <rPh sb="8" eb="9">
      <t>ﾐ</t>
    </rPh>
    <rPh sb="9" eb="11">
      <t>ｼｭｯﾊﾟﾝ</t>
    </rPh>
    <rPh sb="12" eb="14">
      <t>ｾﾝﾀｸ</t>
    </rPh>
    <rPh sb="16" eb="19">
      <t>ｼｭｯﾊﾟﾝｼｬ</t>
    </rPh>
    <rPh sb="19" eb="20">
      <t>ﾒｲ</t>
    </rPh>
    <rPh sb="21" eb="23">
      <t>ﾆｭｳﾘｮｸ</t>
    </rPh>
    <phoneticPr fontId="1" type="noConversion"/>
  </si>
  <si>
    <t>下記から選んでください</t>
    <rPh sb="0" eb="2">
      <t>ｶｷ</t>
    </rPh>
    <rPh sb="4" eb="5">
      <t>ｴﾗ</t>
    </rPh>
    <phoneticPr fontId="1" type="noConversion"/>
  </si>
  <si>
    <t>演奏時間</t>
  </si>
  <si>
    <t>しない</t>
  </si>
  <si>
    <t>未出版の楽譜及び編曲楽譜あるいは出版されているレンタル楽譜で，演奏許可，あるいは編曲の上演奏する許可を得ているもの。</t>
    <rPh sb="0" eb="1">
      <t>ﾐ</t>
    </rPh>
    <rPh sb="1" eb="3">
      <t>ｼｭｯﾊﾟﾝ</t>
    </rPh>
    <rPh sb="8" eb="10">
      <t>ﾍﾝｷｮｸ</t>
    </rPh>
    <rPh sb="10" eb="12">
      <t>ｶﾞｸﾌ</t>
    </rPh>
    <rPh sb="16" eb="18">
      <t>ｼｭｯﾊﾟﾝ</t>
    </rPh>
    <rPh sb="27" eb="29">
      <t>ｶﾞｸﾌ</t>
    </rPh>
    <rPh sb="31" eb="33">
      <t>ｴﾝｿｳ</t>
    </rPh>
    <rPh sb="33" eb="35">
      <t>ｷｮｶ</t>
    </rPh>
    <rPh sb="51" eb="52">
      <t>ｴ</t>
    </rPh>
    <phoneticPr fontId="1" type="noConversion"/>
  </si>
  <si>
    <t>県大会</t>
    <rPh sb="0" eb="3">
      <t>ｹﾝﾀｲｶｲ</t>
    </rPh>
    <phoneticPr fontId="1" type="noConversion"/>
  </si>
  <si>
    <t>地区代表</t>
    <rPh sb="0" eb="2">
      <t>ﾁｸ</t>
    </rPh>
    <rPh sb="2" eb="4">
      <t>ﾀﾞｲﾋｮｳ</t>
    </rPh>
    <phoneticPr fontId="1" type="noConversion"/>
  </si>
  <si>
    <t>部門</t>
    <rPh sb="0" eb="2">
      <t>ﾌﾞﾓﾝ</t>
    </rPh>
    <phoneticPr fontId="1" type="noConversion"/>
  </si>
  <si>
    <t>部門</t>
    <rPh sb="0" eb="2">
      <t>ブモン</t>
    </rPh>
    <phoneticPr fontId="28"/>
  </si>
  <si>
    <t>編　成</t>
  </si>
  <si>
    <t>東関東大会出場意志</t>
    <rPh sb="0" eb="3">
      <t>ﾋｶﾞｼｶﾝﾄｳ</t>
    </rPh>
    <phoneticPr fontId="1" type="noConversion"/>
  </si>
  <si>
    <t>(Ａ)</t>
  </si>
  <si>
    <t>曲　名</t>
  </si>
  <si>
    <t>演奏者・パート
氏名掲載</t>
    <rPh sb="8" eb="10">
      <t>ｼﾒｲ</t>
    </rPh>
    <rPh sb="10" eb="12">
      <t>ｹｲｻｲ</t>
    </rPh>
    <phoneticPr fontId="1" type="noConversion"/>
  </si>
  <si>
    <t>使用打楽器　　　　</t>
    <rPh sb="0" eb="2">
      <t>シヨウ</t>
    </rPh>
    <rPh sb="2" eb="5">
      <t>ダガッキ</t>
    </rPh>
    <phoneticPr fontId="28"/>
  </si>
  <si>
    <t>楽器搬入補助員人数</t>
    <rPh sb="0" eb="2">
      <t>ガッキ</t>
    </rPh>
    <rPh sb="2" eb="4">
      <t>ハンニュウ</t>
    </rPh>
    <rPh sb="4" eb="7">
      <t>ホジョイン</t>
    </rPh>
    <rPh sb="7" eb="9">
      <t>ニンズウ</t>
    </rPh>
    <phoneticPr fontId="28"/>
  </si>
  <si>
    <t>人</t>
    <rPh sb="0" eb="1">
      <t>ニン</t>
    </rPh>
    <phoneticPr fontId="28"/>
  </si>
  <si>
    <t>作曲者の死後70年を経過しているため編曲の承諾を要しないもの。</t>
    <rPh sb="0" eb="3">
      <t>ｻｯｷｮｸｼｬ</t>
    </rPh>
    <rPh sb="4" eb="6">
      <t>ｼｺﾞ</t>
    </rPh>
    <rPh sb="8" eb="9">
      <t>ﾈﾝ</t>
    </rPh>
    <rPh sb="10" eb="12">
      <t>ｹｲｶ</t>
    </rPh>
    <rPh sb="18" eb="20">
      <t>ﾍﾝｷｮｸ</t>
    </rPh>
    <rPh sb="21" eb="23">
      <t>ｼｮｳﾀﾞｸ</t>
    </rPh>
    <rPh sb="24" eb="25">
      <t>ﾖｳ</t>
    </rPh>
    <phoneticPr fontId="1" type="noConversion"/>
  </si>
  <si>
    <t>使用楽譜</t>
    <rPh sb="0" eb="2">
      <t>シヨウ</t>
    </rPh>
    <rPh sb="2" eb="4">
      <t>ガクフ</t>
    </rPh>
    <phoneticPr fontId="28"/>
  </si>
  <si>
    <t>オフステージ</t>
  </si>
  <si>
    <r>
      <t>著作権</t>
    </r>
    <r>
      <rPr>
        <sz val="10"/>
        <rFont val="ＭＳ Ｐ明朝"/>
        <family val="1"/>
        <charset val="134"/>
      </rPr>
      <t>者に対する許諾</t>
    </r>
    <r>
      <rPr>
        <sz val="10"/>
        <rFont val="ＭＳ Ｐ明朝"/>
        <family val="1"/>
        <charset val="134"/>
      </rPr>
      <t>について</t>
    </r>
    <rPh sb="0" eb="3">
      <t>チョサクケン</t>
    </rPh>
    <rPh sb="3" eb="4">
      <t>モノ</t>
    </rPh>
    <rPh sb="5" eb="6">
      <t>タイ</t>
    </rPh>
    <rPh sb="8" eb="10">
      <t>キョダク</t>
    </rPh>
    <phoneticPr fontId="28"/>
  </si>
  <si>
    <t>ライブ配信</t>
    <rPh sb="3" eb="5">
      <t>ハイシン</t>
    </rPh>
    <phoneticPr fontId="28"/>
  </si>
  <si>
    <t>連　絡</t>
  </si>
  <si>
    <t>住所</t>
  </si>
  <si>
    <t>〒</t>
  </si>
  <si>
    <t>責任者</t>
  </si>
  <si>
    <t>電話番号／ＦＡＸ番号</t>
    <rPh sb="0" eb="2">
      <t>デンワ</t>
    </rPh>
    <rPh sb="2" eb="4">
      <t>バンゴウ</t>
    </rPh>
    <rPh sb="8" eb="10">
      <t>バンゴウ</t>
    </rPh>
    <phoneticPr fontId="28"/>
  </si>
  <si>
    <t>携帯電話</t>
    <rPh sb="0" eb="2">
      <t>ケイタイ</t>
    </rPh>
    <phoneticPr fontId="28"/>
  </si>
  <si>
    <t>上記のとおり申し込みます</t>
  </si>
  <si>
    <t>月</t>
  </si>
  <si>
    <t>日</t>
  </si>
  <si>
    <t>提出期日は書き入れてください。</t>
  </si>
  <si>
    <t>所属長印・職・氏名はこの位置に書き入れてください。</t>
  </si>
  <si>
    <t>印</t>
  </si>
  <si>
    <t>所属長印を忘れずに押印してください。</t>
  </si>
  <si>
    <t>※　参加申込書に記入された内容は、大会運営、実施要項作成、プログラム、ＤＶＤ、ＶＴＲ、ＣＤの</t>
    <rPh sb="2" eb="4">
      <t>サンカ</t>
    </rPh>
    <rPh sb="4" eb="7">
      <t>モウシコミショ</t>
    </rPh>
    <rPh sb="8" eb="10">
      <t>キニュウ</t>
    </rPh>
    <rPh sb="13" eb="15">
      <t>ナイヨウ</t>
    </rPh>
    <rPh sb="17" eb="19">
      <t>タイカイ</t>
    </rPh>
    <rPh sb="19" eb="21">
      <t>ウンエイ</t>
    </rPh>
    <rPh sb="22" eb="24">
      <t>ジッシ</t>
    </rPh>
    <rPh sb="24" eb="26">
      <t>ヨウコウ</t>
    </rPh>
    <rPh sb="26" eb="28">
      <t>サクセイ</t>
    </rPh>
    <phoneticPr fontId="28"/>
  </si>
  <si>
    <t>　　タイトル以外での目的では使用いたしません。</t>
    <rPh sb="10" eb="12">
      <t>モクテキ</t>
    </rPh>
    <rPh sb="14" eb="16">
      <t>シヨウ</t>
    </rPh>
    <phoneticPr fontId="28"/>
  </si>
  <si>
    <t>(Ｂ)</t>
    <phoneticPr fontId="28"/>
  </si>
  <si>
    <t>※　参加申込書に記入された内容は，大会運営、実施要項作成、プログラム、ＤＶＤ，ＶＴＲ，ＣＤの</t>
    <rPh sb="2" eb="4">
      <t>サンカ</t>
    </rPh>
    <rPh sb="4" eb="7">
      <t>モウシコミショ</t>
    </rPh>
    <rPh sb="8" eb="10">
      <t>キニュウ</t>
    </rPh>
    <rPh sb="13" eb="15">
      <t>ナイヨウ</t>
    </rPh>
    <rPh sb="17" eb="19">
      <t>タイカイ</t>
    </rPh>
    <rPh sb="19" eb="21">
      <t>ウンエイ</t>
    </rPh>
    <rPh sb="22" eb="24">
      <t>ジッシ</t>
    </rPh>
    <rPh sb="24" eb="26">
      <t>ヨウコウ</t>
    </rPh>
    <rPh sb="26" eb="28">
      <t>サクセイ</t>
    </rPh>
    <phoneticPr fontId="28"/>
  </si>
  <si>
    <t>(Ｃ)</t>
    <phoneticPr fontId="28"/>
  </si>
  <si>
    <t>参　加</t>
  </si>
  <si>
    <t>グループ</t>
  </si>
  <si>
    <t>（円）×</t>
  </si>
  <si>
    <t>（グループ）</t>
  </si>
  <si>
    <t>＝</t>
  </si>
  <si>
    <t>円</t>
  </si>
  <si>
    <t>小学生</t>
    <rPh sb="0" eb="2">
      <t>ショウガク</t>
    </rPh>
    <rPh sb="2" eb="3">
      <t>セイ</t>
    </rPh>
    <phoneticPr fontId="28"/>
  </si>
  <si>
    <t>負担金</t>
  </si>
  <si>
    <t>個　人</t>
  </si>
  <si>
    <t>（人）</t>
  </si>
  <si>
    <t>中学校</t>
    <rPh sb="0" eb="2">
      <t>チュウガク</t>
    </rPh>
    <rPh sb="2" eb="3">
      <t>コウ</t>
    </rPh>
    <phoneticPr fontId="28"/>
  </si>
  <si>
    <t>前売入場券【小学生券】</t>
    <rPh sb="0" eb="2">
      <t>マエウ</t>
    </rPh>
    <rPh sb="2" eb="5">
      <t>ニュウジョウケン</t>
    </rPh>
    <rPh sb="6" eb="8">
      <t>ショウガク</t>
    </rPh>
    <rPh sb="8" eb="9">
      <t>セイ</t>
    </rPh>
    <rPh sb="9" eb="10">
      <t>ケン</t>
    </rPh>
    <phoneticPr fontId="28"/>
  </si>
  <si>
    <t>（人）</t>
    <rPh sb="1" eb="2">
      <t>ニン</t>
    </rPh>
    <phoneticPr fontId="28"/>
  </si>
  <si>
    <t>数を入力してください。</t>
    <rPh sb="0" eb="1">
      <t>カズ</t>
    </rPh>
    <rPh sb="2" eb="4">
      <t>ニュウリョク</t>
    </rPh>
    <phoneticPr fontId="28"/>
  </si>
  <si>
    <t>高等学校</t>
    <rPh sb="0" eb="2">
      <t>コウトウ</t>
    </rPh>
    <rPh sb="2" eb="4">
      <t>ガッコウ</t>
    </rPh>
    <phoneticPr fontId="28"/>
  </si>
  <si>
    <t>前売入場券【一般券】</t>
    <rPh sb="0" eb="2">
      <t>マエウ</t>
    </rPh>
    <rPh sb="2" eb="5">
      <t>ニュウジョウケン</t>
    </rPh>
    <rPh sb="6" eb="8">
      <t>イッパン</t>
    </rPh>
    <rPh sb="8" eb="9">
      <t>ケン</t>
    </rPh>
    <phoneticPr fontId="28"/>
  </si>
  <si>
    <t>数を入力してください。　　　　　　</t>
    <rPh sb="0" eb="1">
      <t>カズ</t>
    </rPh>
    <rPh sb="2" eb="4">
      <t>ニュウリョク</t>
    </rPh>
    <phoneticPr fontId="28"/>
  </si>
  <si>
    <r>
      <t>前売りプログラム　　　　　</t>
    </r>
    <r>
      <rPr>
        <sz val="9"/>
        <rFont val="ＭＳ Ｐ明朝"/>
        <family val="1"/>
        <charset val="128"/>
      </rPr>
      <t>（出演者には付いています</t>
    </r>
    <r>
      <rPr>
        <sz val="10"/>
        <rFont val="ＭＳ Ｐ明朝"/>
        <family val="1"/>
      </rPr>
      <t>）</t>
    </r>
    <rPh sb="0" eb="2">
      <t>マエウ</t>
    </rPh>
    <rPh sb="14" eb="17">
      <t>シュツエンシャ</t>
    </rPh>
    <rPh sb="19" eb="20">
      <t>ツ</t>
    </rPh>
    <phoneticPr fontId="28"/>
  </si>
  <si>
    <t>（部）</t>
    <rPh sb="1" eb="2">
      <t>ブ</t>
    </rPh>
    <phoneticPr fontId="28"/>
  </si>
  <si>
    <t>入場券等郵送料</t>
    <rPh sb="0" eb="4">
      <t>ニュウジョウケントウ</t>
    </rPh>
    <rPh sb="4" eb="7">
      <t>ユウソウリョウ</t>
    </rPh>
    <phoneticPr fontId="28"/>
  </si>
  <si>
    <t>無料入場券３枚、前売入場券を事前に郵送します。</t>
    <rPh sb="0" eb="5">
      <t>ムリョウニュウジョウケン</t>
    </rPh>
    <rPh sb="6" eb="7">
      <t>マイ</t>
    </rPh>
    <rPh sb="8" eb="13">
      <t>マエウリニュウジョウケン</t>
    </rPh>
    <rPh sb="14" eb="16">
      <t>ジゼン</t>
    </rPh>
    <rPh sb="17" eb="19">
      <t>ユウソウ</t>
    </rPh>
    <phoneticPr fontId="28"/>
  </si>
  <si>
    <t>合　　　計</t>
  </si>
  <si>
    <t>この金額をお振込みください。</t>
    <rPh sb="2" eb="4">
      <t>キンガク</t>
    </rPh>
    <rPh sb="6" eb="8">
      <t>フリコ</t>
    </rPh>
    <phoneticPr fontId="28"/>
  </si>
  <si>
    <t>打楽器搬入方法</t>
    <rPh sb="0" eb="3">
      <t>ダガッキ</t>
    </rPh>
    <rPh sb="3" eb="5">
      <t>ハンニュウ</t>
    </rPh>
    <rPh sb="5" eb="7">
      <t>ホウホウ</t>
    </rPh>
    <phoneticPr fontId="28"/>
  </si>
  <si>
    <t>Ａ</t>
    <phoneticPr fontId="28"/>
  </si>
  <si>
    <t>Ｂ</t>
    <phoneticPr fontId="28"/>
  </si>
  <si>
    <t>Ｃ</t>
    <phoneticPr fontId="28"/>
  </si>
  <si>
    <t>電話</t>
  </si>
  <si>
    <t>※　この用紙に記載されたデータは、大会運営以外の目的には一切使用いたしません。</t>
    <rPh sb="4" eb="6">
      <t>ヨウシ</t>
    </rPh>
    <rPh sb="7" eb="9">
      <t>キサイ</t>
    </rPh>
    <rPh sb="17" eb="19">
      <t>タイカイ</t>
    </rPh>
    <rPh sb="19" eb="21">
      <t>ウンエイ</t>
    </rPh>
    <rPh sb="21" eb="23">
      <t>イガイ</t>
    </rPh>
    <rPh sb="24" eb="26">
      <t>モクテキ</t>
    </rPh>
    <rPh sb="28" eb="30">
      <t>イッサイ</t>
    </rPh>
    <rPh sb="30" eb="32">
      <t>シヨウ</t>
    </rPh>
    <phoneticPr fontId="28"/>
  </si>
  <si>
    <t>令和</t>
    <rPh sb="0" eb="2">
      <t>レイワ</t>
    </rPh>
    <phoneticPr fontId="28"/>
  </si>
  <si>
    <t>年</t>
    <rPh sb="0" eb="1">
      <t>ネン</t>
    </rPh>
    <phoneticPr fontId="28"/>
  </si>
  <si>
    <t>月</t>
    <rPh sb="0" eb="1">
      <t>ガツ</t>
    </rPh>
    <phoneticPr fontId="28"/>
  </si>
  <si>
    <t>日</t>
    <rPh sb="0" eb="1">
      <t>ニチ</t>
    </rPh>
    <phoneticPr fontId="28"/>
  </si>
  <si>
    <t>一般社団法人 茨城県吹奏楽連盟理事長</t>
    <rPh sb="0" eb="6">
      <t>イッパンシャダンホウジン</t>
    </rPh>
    <rPh sb="7" eb="10">
      <t>イバラキケン</t>
    </rPh>
    <rPh sb="10" eb="13">
      <t>スイソウガク</t>
    </rPh>
    <rPh sb="13" eb="15">
      <t>レンメイ</t>
    </rPh>
    <rPh sb="15" eb="18">
      <t>リジチョウ</t>
    </rPh>
    <phoneticPr fontId="28"/>
  </si>
  <si>
    <t>　川名　孝夫　殿</t>
    <rPh sb="1" eb="3">
      <t>カワナ</t>
    </rPh>
    <rPh sb="4" eb="6">
      <t>タカオ</t>
    </rPh>
    <rPh sb="7" eb="8">
      <t>ドノ</t>
    </rPh>
    <phoneticPr fontId="28"/>
  </si>
  <si>
    <t>上記のとおり、申し込みます。</t>
    <rPh sb="0" eb="2">
      <t>ジョウキ</t>
    </rPh>
    <rPh sb="7" eb="8">
      <t>モウ</t>
    </rPh>
    <rPh sb="9" eb="10">
      <t>コ</t>
    </rPh>
    <phoneticPr fontId="28"/>
  </si>
  <si>
    <t>申し込み責任者</t>
    <rPh sb="0" eb="1">
      <t>モウ</t>
    </rPh>
    <rPh sb="2" eb="3">
      <t>コ</t>
    </rPh>
    <rPh sb="4" eb="7">
      <t>セキニンシャ</t>
    </rPh>
    <phoneticPr fontId="28"/>
  </si>
  <si>
    <t>印</t>
    <rPh sb="0" eb="1">
      <t>イン</t>
    </rPh>
    <phoneticPr fontId="28"/>
  </si>
  <si>
    <t>氏名はこの位置に書き入れてください。</t>
    <phoneticPr fontId="28"/>
  </si>
  <si>
    <t>印を忘れずに押印してください。</t>
    <phoneticPr fontId="28"/>
  </si>
  <si>
    <t>（データシート）</t>
  </si>
  <si>
    <t>参加部門</t>
  </si>
  <si>
    <t>代表
地区</t>
    <rPh sb="0" eb="2">
      <t>ﾀﾞｲﾋｮｳ</t>
    </rPh>
    <rPh sb="3" eb="5">
      <t>ﾁｸ</t>
    </rPh>
    <phoneticPr fontId="1" type="noConversion"/>
  </si>
  <si>
    <t>団体名・学校名</t>
  </si>
  <si>
    <t>団体名・学校名ふりがな</t>
  </si>
  <si>
    <t>グループ名</t>
  </si>
  <si>
    <t>編成名</t>
  </si>
  <si>
    <t>演奏人数</t>
  </si>
  <si>
    <t>オフ         ステージ</t>
    <phoneticPr fontId="1" type="noConversion"/>
  </si>
  <si>
    <t>東関東     意志</t>
    <rPh sb="0" eb="3">
      <t>ﾋｶﾞｼｶﾝﾄｳ</t>
    </rPh>
    <rPh sb="8" eb="10">
      <t>ｲｼ</t>
    </rPh>
    <phoneticPr fontId="1" type="noConversion"/>
  </si>
  <si>
    <t>曲　　名</t>
  </si>
  <si>
    <t>曲名ふりがな</t>
  </si>
  <si>
    <t>作曲者名</t>
  </si>
  <si>
    <t>作曲者名ふりがな</t>
  </si>
  <si>
    <t>編曲者名</t>
  </si>
  <si>
    <t>編曲者名ふりがな</t>
  </si>
  <si>
    <t>パート</t>
    <phoneticPr fontId="1" type="noConversion"/>
  </si>
  <si>
    <t>打楽器　　　使用有無</t>
    <rPh sb="0" eb="3">
      <t>ﾀﾞｶﾞｯｷ</t>
    </rPh>
    <rPh sb="6" eb="8">
      <t>ｼﾖｳ</t>
    </rPh>
    <rPh sb="8" eb="10">
      <t>ｳﾑ</t>
    </rPh>
    <phoneticPr fontId="1" type="noConversion"/>
  </si>
  <si>
    <t>楽器　　　運搬人</t>
    <rPh sb="0" eb="2">
      <t>ｶﾞｯｷ</t>
    </rPh>
    <rPh sb="5" eb="7">
      <t>ｳﾝﾊﾟﾝ</t>
    </rPh>
    <rPh sb="7" eb="8">
      <t>ﾆﾝ</t>
    </rPh>
    <phoneticPr fontId="1" type="noConversion"/>
  </si>
  <si>
    <t>出版社名</t>
    <rPh sb="0" eb="3">
      <t>ｼｭｯﾊﾟﾝｼｬ</t>
    </rPh>
    <rPh sb="3" eb="4">
      <t>ﾒｲ</t>
    </rPh>
    <phoneticPr fontId="1" type="noConversion"/>
  </si>
  <si>
    <t>著作権</t>
    <phoneticPr fontId="1" type="noConversion"/>
  </si>
  <si>
    <t>小学生券</t>
    <rPh sb="0" eb="2">
      <t>しょうがく</t>
    </rPh>
    <rPh sb="2" eb="3">
      <t>せい</t>
    </rPh>
    <rPh sb="3" eb="4">
      <t>けん</t>
    </rPh>
    <phoneticPr fontId="1" type="noConversion"/>
  </si>
  <si>
    <t>一般券</t>
    <rPh sb="0" eb="2">
      <t>いっぱん</t>
    </rPh>
    <rPh sb="2" eb="3">
      <t>けん</t>
    </rPh>
    <phoneticPr fontId="1" type="noConversion"/>
  </si>
  <si>
    <t>プログラム</t>
    <phoneticPr fontId="1" type="noConversion"/>
  </si>
  <si>
    <t>連絡責任者</t>
  </si>
  <si>
    <t>連絡先（責任者住所）</t>
  </si>
  <si>
    <t>打楽器　　　搬入口</t>
    <rPh sb="0" eb="3">
      <t>ﾀﾞｶﾞｯｷ</t>
    </rPh>
    <rPh sb="6" eb="9">
      <t>ﾊﾝﾆｭｳｸﾞﾁ</t>
    </rPh>
    <phoneticPr fontId="1" type="noConversion"/>
  </si>
  <si>
    <t>Ａグループ</t>
  </si>
  <si>
    <t>令和7年度　第60回茨城県アンサンブルコンテスト</t>
    <rPh sb="0" eb="2">
      <t>レイワ</t>
    </rPh>
    <rPh sb="3" eb="5">
      <t>ネンド</t>
    </rPh>
    <rPh sb="10" eb="13">
      <t>イバラキケン</t>
    </rPh>
    <phoneticPr fontId="28"/>
  </si>
  <si>
    <t>〈R7版〉</t>
    <rPh sb="3" eb="4">
      <t>バン</t>
    </rPh>
    <phoneticPr fontId="28"/>
  </si>
  <si>
    <r>
      <t xml:space="preserve">記入シートに入力した情報が反映され、参加申込書が完成します。
このシートを１部ずつ印刷して、所属長の職印を押印の上、PDFデータに変換後、メールにてご提出いただくシートです。
※PDF変換できない場合は、書留・特定記録郵送可。
</t>
    </r>
    <r>
      <rPr>
        <b/>
        <sz val="12"/>
        <color rgb="FFFF0000"/>
        <rFont val="ＭＳ Ｐゴシック"/>
        <family val="3"/>
        <charset val="128"/>
      </rPr>
      <t>申込締切日　10月24日（金）午後４時必着</t>
    </r>
    <r>
      <rPr>
        <sz val="10"/>
        <rFont val="ＭＳ Ｐゴシック"/>
        <family val="3"/>
        <charset val="128"/>
      </rPr>
      <t>　</t>
    </r>
    <rPh sb="92" eb="94">
      <t>ヘンカン</t>
    </rPh>
    <rPh sb="98" eb="100">
      <t>バアイ</t>
    </rPh>
    <phoneticPr fontId="28"/>
  </si>
  <si>
    <t>11月14日（金）までに入金してください。</t>
    <rPh sb="2" eb="3">
      <t>ガツ</t>
    </rPh>
    <rPh sb="5" eb="6">
      <t>ニチ</t>
    </rPh>
    <rPh sb="7" eb="8">
      <t>キン</t>
    </rPh>
    <rPh sb="12" eb="14">
      <t>ニュウキン</t>
    </rPh>
    <phoneticPr fontId="28"/>
  </si>
  <si>
    <r>
      <rPr>
        <u/>
        <sz val="12"/>
        <rFont val="ＭＳ Ｐゴシック"/>
        <family val="3"/>
        <charset val="128"/>
      </rPr>
      <t xml:space="preserve">申込時の入力は必要ありません。申込締切後、メールにて払込取扱票の記入例をお送りしますので、郵便局にある払込取扱票に必要事項を記入し、11月14日(金)までに入金してください。
</t>
    </r>
    <r>
      <rPr>
        <sz val="12"/>
        <rFont val="ＭＳ Ｐゴシック"/>
        <family val="3"/>
        <charset val="128"/>
      </rPr>
      <t xml:space="preserve">※計算用シートです。提出の必要はありません。
また、申込時に数が入力されていても問題ありません。
</t>
    </r>
    <r>
      <rPr>
        <b/>
        <sz val="12"/>
        <color rgb="FFFF0000"/>
        <rFont val="ＭＳ Ｐゴシック"/>
        <family val="3"/>
        <charset val="128"/>
      </rPr>
      <t>払込締切日　11月14日（金）</t>
    </r>
    <rPh sb="0" eb="2">
      <t>モウシコミ</t>
    </rPh>
    <rPh sb="2" eb="3">
      <t>ジ</t>
    </rPh>
    <rPh sb="4" eb="6">
      <t>ニュウリョク</t>
    </rPh>
    <rPh sb="7" eb="9">
      <t>ヒツヨウ</t>
    </rPh>
    <rPh sb="15" eb="17">
      <t>モウシコミ</t>
    </rPh>
    <rPh sb="17" eb="20">
      <t>シメキリゴ</t>
    </rPh>
    <rPh sb="26" eb="28">
      <t>ハライコミ</t>
    </rPh>
    <rPh sb="28" eb="31">
      <t>トリアツカイヒョウ</t>
    </rPh>
    <rPh sb="32" eb="35">
      <t>キニュウレイ</t>
    </rPh>
    <rPh sb="37" eb="38">
      <t>オク</t>
    </rPh>
    <rPh sb="45" eb="48">
      <t>ユウビンキョク</t>
    </rPh>
    <rPh sb="51" eb="55">
      <t>ハライコミトリアツカイ</t>
    </rPh>
    <rPh sb="55" eb="56">
      <t>ヒョウ</t>
    </rPh>
    <rPh sb="57" eb="61">
      <t>ヒツヨウジコウ</t>
    </rPh>
    <rPh sb="62" eb="64">
      <t>キニュウ</t>
    </rPh>
    <rPh sb="68" eb="69">
      <t>ガツ</t>
    </rPh>
    <rPh sb="71" eb="72">
      <t>ヒ</t>
    </rPh>
    <rPh sb="73" eb="74">
      <t>キン</t>
    </rPh>
    <rPh sb="89" eb="91">
      <t>ケイサン</t>
    </rPh>
    <rPh sb="91" eb="92">
      <t>ヨウ</t>
    </rPh>
    <rPh sb="98" eb="100">
      <t>テイシュツ</t>
    </rPh>
    <rPh sb="101" eb="103">
      <t>ヒツヨウ</t>
    </rPh>
    <rPh sb="114" eb="116">
      <t>モウシコミ</t>
    </rPh>
    <rPh sb="116" eb="117">
      <t>ジ</t>
    </rPh>
    <rPh sb="118" eb="119">
      <t>カズ</t>
    </rPh>
    <rPh sb="120" eb="122">
      <t>ニュウリョク</t>
    </rPh>
    <rPh sb="128" eb="130">
      <t>モンダイ</t>
    </rPh>
    <phoneticPr fontId="28"/>
  </si>
  <si>
    <r>
      <t>打楽器搬入補助員については、第</t>
    </r>
    <r>
      <rPr>
        <sz val="12"/>
        <rFont val="ＭＳ 明朝"/>
        <family val="1"/>
        <charset val="128"/>
      </rPr>
      <t>60</t>
    </r>
    <r>
      <rPr>
        <sz val="12"/>
        <rFont val="ＤＨＰ平成明朝体W7"/>
        <family val="1"/>
        <charset val="128"/>
      </rPr>
      <t>回茨城県アンサンブルコンテスト参加要項８ページ、５．（３）をご参照ください。定められた人数以内でしたら当日の変更も可能です。</t>
    </r>
    <rPh sb="0" eb="3">
      <t>ダガッキ</t>
    </rPh>
    <rPh sb="3" eb="8">
      <t>ハンニュウホジョイン</t>
    </rPh>
    <phoneticPr fontId="28"/>
  </si>
  <si>
    <r>
      <t>オフステージについては、第</t>
    </r>
    <r>
      <rPr>
        <sz val="12"/>
        <rFont val="ＭＳ 明朝"/>
        <family val="1"/>
        <charset val="128"/>
      </rPr>
      <t>60</t>
    </r>
    <r>
      <rPr>
        <sz val="12"/>
        <rFont val="ＤＨＰ平成明朝体W7"/>
        <family val="1"/>
        <charset val="128"/>
      </rPr>
      <t>回茨城県アンサンブルコンテスト参加要項５ページ、第15条をご参照ください。</t>
    </r>
    <phoneticPr fontId="28"/>
  </si>
  <si>
    <t>令和７年度　第60回茨城県アンサンブルコンテスト県大会</t>
    <rPh sb="0" eb="2">
      <t>ﾚｲﾜ</t>
    </rPh>
    <phoneticPr fontId="1" type="noConversion"/>
  </si>
  <si>
    <t>高校生</t>
    <rPh sb="0" eb="3">
      <t>ｺｳｺｳｾｲ</t>
    </rPh>
    <phoneticPr fontId="1" type="noConversion"/>
  </si>
  <si>
    <t>打楽器を使用するグループは、打楽器搬入経路の使用有無について入力をお願いします。打楽器を使用しない場合は入力の必要はありません。</t>
    <rPh sb="14" eb="17">
      <t>ダガッキ</t>
    </rPh>
    <rPh sb="17" eb="21">
      <t>ハンニュウケイロ</t>
    </rPh>
    <phoneticPr fontId="28"/>
  </si>
  <si>
    <t>打楽器搬経路を使用→</t>
    <rPh sb="0" eb="3">
      <t>ﾀﾞｶﾞｯｷ</t>
    </rPh>
    <rPh sb="4" eb="6">
      <t>ｹｲﾛ</t>
    </rPh>
    <phoneticPr fontId="1" type="noConversion"/>
  </si>
  <si>
    <t>令和７年</t>
    <rPh sb="0" eb="2">
      <t>ﾚｲﾜ</t>
    </rPh>
    <phoneticPr fontId="1" type="noConversion"/>
  </si>
  <si>
    <t>一般社団法人 茨城県吹奏楽連盟理事長　　武藤　隆行　殿</t>
    <rPh sb="0" eb="6">
      <t>イッパンシャダンホウジン</t>
    </rPh>
    <rPh sb="20" eb="22">
      <t>ムトウ</t>
    </rPh>
    <rPh sb="23" eb="25">
      <t>タカユキ</t>
    </rPh>
    <phoneticPr fontId="28"/>
  </si>
  <si>
    <t>団体名・所属長・職・氏名</t>
    <rPh sb="0" eb="3">
      <t>ダンタイメイ</t>
    </rPh>
    <phoneticPr fontId="28"/>
  </si>
  <si>
    <t>令和７年</t>
    <rPh sb="0" eb="2">
      <t>レイワ</t>
    </rPh>
    <rPh sb="3" eb="4">
      <t>ネン</t>
    </rPh>
    <phoneticPr fontId="28"/>
  </si>
  <si>
    <t>令和７年度　第60回茨城県アンサンブルコンテスト　　　　　　　　　　　　　　　　前売入場券・参加負担金等</t>
    <rPh sb="0" eb="2">
      <t>レイワ</t>
    </rPh>
    <rPh sb="3" eb="5">
      <t>ネンド</t>
    </rPh>
    <rPh sb="4" eb="5">
      <t>ド</t>
    </rPh>
    <rPh sb="5" eb="7">
      <t>ヘイネンド</t>
    </rPh>
    <rPh sb="6" eb="7">
      <t>ダイ</t>
    </rPh>
    <rPh sb="9" eb="10">
      <t>カイ</t>
    </rPh>
    <rPh sb="10" eb="13">
      <t>イバラキケン</t>
    </rPh>
    <rPh sb="40" eb="42">
      <t>マエウリ</t>
    </rPh>
    <rPh sb="42" eb="45">
      <t>ニュウジョウケン</t>
    </rPh>
    <rPh sb="46" eb="48">
      <t>サンカ</t>
    </rPh>
    <rPh sb="48" eb="51">
      <t>フタンキン</t>
    </rPh>
    <rPh sb="51" eb="52">
      <t>トウ</t>
    </rPh>
    <phoneticPr fontId="28"/>
  </si>
  <si>
    <t>（生没年）</t>
    <rPh sb="1" eb="4">
      <t>ｾｲﾎﾞﾂﾈﾝ</t>
    </rPh>
    <phoneticPr fontId="1" type="noConversion"/>
  </si>
  <si>
    <t>半角数字、西暦で入力　例 1865～1935</t>
    <rPh sb="0" eb="2">
      <t>ﾊﾝｶｸ</t>
    </rPh>
    <rPh sb="2" eb="4">
      <t>ｽｳｼﾞ</t>
    </rPh>
    <rPh sb="5" eb="7">
      <t>ｾｲﾚｷ</t>
    </rPh>
    <rPh sb="8" eb="10">
      <t>ﾆｭｳﾘｮｸ</t>
    </rPh>
    <rPh sb="11" eb="12">
      <t>ﾚｲ</t>
    </rPh>
    <phoneticPr fontId="1" type="noConversion"/>
  </si>
  <si>
    <t>作曲者名英文spelling</t>
    <rPh sb="4" eb="6">
      <t>ｴｲﾌﾞﾝ</t>
    </rPh>
    <phoneticPr fontId="1" type="noConversion"/>
  </si>
  <si>
    <t>曲名英文spelling</t>
    <rPh sb="2" eb="4">
      <t>ｴｲﾌﾞﾝ</t>
    </rPh>
    <phoneticPr fontId="1" type="noConversion"/>
  </si>
  <si>
    <t>編曲者名英文spelling</t>
    <rPh sb="4" eb="6">
      <t>ｴｲﾌﾞﾝ</t>
    </rPh>
    <phoneticPr fontId="1" type="noConversion"/>
  </si>
  <si>
    <t>作曲者生没年</t>
    <rPh sb="0" eb="3">
      <t>ｻｯｷｮｸｼｬ</t>
    </rPh>
    <rPh sb="3" eb="6">
      <t>ｾｲﾎﾞﾂﾈﾝ</t>
    </rPh>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</si>
</sst>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人&quot;"/>
    <numFmt numFmtId="177" formatCode="h:mm;@"/>
    <numFmt numFmtId="178" formatCode="#&quot;（Ａ）&quot;"/>
    <numFmt numFmtId="179" formatCode="#&quot; 重奏&quot;"/>
    <numFmt numFmtId="180" formatCode="#,##0_ "/>
    <numFmt numFmtId="181" formatCode="&quot;〒&quot;###&quot;-&quot;####"/>
    <numFmt numFmtId="182" formatCode="#&quot;月&quot;"/>
    <numFmt numFmtId="183" formatCode="#&quot;日&quot;"/>
    <numFmt numFmtId="184" formatCode="0&quot;部&quot;"/>
  </numFmts>
  <fonts count="98">
    <font>
      <sz val="11"/>
      <name val="ＭＳ Ｐゴシック"/>
      <family val="3"/>
      <charset val="128"/>
    </font>
    <font>
      <sz val="9"/>
      <name val="ＭＳ Ｐゴシック"/>
      <family val="3"/>
      <charset val="128"/>
    </font>
    <font>
      <sz val="11"/>
      <name val="ＭＳ Ｐゴシック"/>
      <family val="3"/>
      <charset val="128"/>
    </font>
    <font>
      <b/>
      <sz val="18"/>
      <color indexed="39"/>
      <name val="ＭＳ Ｐゴシック"/>
      <family val="3"/>
      <charset val="128"/>
    </font>
    <font>
      <b/>
      <sz val="11"/>
      <color indexed="10"/>
      <name val="ＭＳ Ｐゴシック"/>
      <family val="3"/>
      <charset val="128"/>
    </font>
    <font>
      <b/>
      <sz val="18"/>
      <color indexed="10"/>
      <name val="ＭＳ Ｐゴシック"/>
      <family val="3"/>
      <charset val="128"/>
    </font>
    <font>
      <b/>
      <sz val="11"/>
      <name val="ＭＳ Ｐゴシック"/>
      <family val="3"/>
      <charset val="128"/>
    </font>
    <font>
      <sz val="10.5"/>
      <name val="ＭＳ Ｐゴシック"/>
      <family val="3"/>
      <charset val="128"/>
    </font>
    <font>
      <sz val="10"/>
      <name val="ＭＳ Ｐゴシック"/>
      <family val="3"/>
      <charset val="128"/>
    </font>
    <font>
      <sz val="10"/>
      <name val="ＭＳ 明朝"/>
      <family val="1"/>
      <charset val="134"/>
    </font>
    <font>
      <sz val="16"/>
      <name val="ＭＳ Ｐ明朝"/>
      <family val="1"/>
      <charset val="134"/>
    </font>
    <font>
      <sz val="11"/>
      <name val="ＭＳ 明朝"/>
      <family val="1"/>
      <charset val="134"/>
    </font>
    <font>
      <sz val="10"/>
      <name val="ＭＳ Ｐ明朝"/>
      <family val="1"/>
      <charset val="134"/>
    </font>
    <font>
      <sz val="8"/>
      <name val="ＭＳ Ｐ明朝"/>
      <family val="1"/>
      <charset val="134"/>
    </font>
    <font>
      <sz val="9"/>
      <name val="ＭＳ 明朝"/>
      <family val="1"/>
      <charset val="134"/>
    </font>
    <font>
      <sz val="11"/>
      <name val="ＭＳ Ｐ明朝"/>
      <family val="1"/>
      <charset val="134"/>
    </font>
    <font>
      <sz val="12"/>
      <name val="ＭＳ Ｐ明朝"/>
      <family val="1"/>
      <charset val="134"/>
    </font>
    <font>
      <sz val="8"/>
      <name val="ＭＳ 明朝"/>
      <family val="1"/>
      <charset val="134"/>
    </font>
    <font>
      <sz val="9"/>
      <name val="ＭＳ Ｐ明朝"/>
      <family val="1"/>
      <charset val="134"/>
    </font>
    <font>
      <sz val="10"/>
      <name val="ＭＳ ゴシック"/>
      <family val="3"/>
      <charset val="134"/>
    </font>
    <font>
      <sz val="11"/>
      <name val="ＭＳ ゴシック"/>
      <family val="3"/>
      <charset val="134"/>
    </font>
    <font>
      <b/>
      <sz val="18"/>
      <name val="ＭＳ Ｐゴシック"/>
      <family val="3"/>
      <charset val="128"/>
    </font>
    <font>
      <b/>
      <sz val="18"/>
      <color indexed="52"/>
      <name val="ＭＳ Ｐゴシック"/>
      <family val="3"/>
      <charset val="128"/>
    </font>
    <font>
      <b/>
      <sz val="8"/>
      <color indexed="10"/>
      <name val="ＭＳ Ｐゴシック"/>
      <family val="3"/>
      <charset val="128"/>
    </font>
    <font>
      <sz val="11"/>
      <name val="HG正楷書体-PRO"/>
      <family val="4"/>
      <charset val="128"/>
    </font>
    <font>
      <sz val="10"/>
      <color indexed="39"/>
      <name val="ＭＳ Ｐゴシック"/>
      <family val="3"/>
      <charset val="128"/>
    </font>
    <font>
      <u/>
      <sz val="10"/>
      <color indexed="39"/>
      <name val="ＭＳ Ｐゴシック"/>
      <family val="3"/>
      <charset val="128"/>
    </font>
    <font>
      <u/>
      <sz val="11"/>
      <color theme="10"/>
      <name val="ＭＳ Ｐゴシック"/>
      <family val="3"/>
      <charset val="128"/>
    </font>
    <font>
      <sz val="6"/>
      <name val="ＭＳ Ｐゴシック"/>
      <family val="3"/>
      <charset val="128"/>
    </font>
    <font>
      <sz val="14"/>
      <name val="ＭＳ Ｐゴシック"/>
      <family val="3"/>
      <charset val="128"/>
    </font>
    <font>
      <b/>
      <u/>
      <sz val="18"/>
      <name val="ＭＳ Ｐゴシック"/>
      <family val="3"/>
      <charset val="128"/>
    </font>
    <font>
      <sz val="12"/>
      <name val="ＭＳ 明朝"/>
      <family val="1"/>
      <charset val="134"/>
    </font>
    <font>
      <b/>
      <sz val="14"/>
      <name val="ＭＳ Ｐゴシック"/>
      <family val="3"/>
      <charset val="128"/>
    </font>
    <font>
      <sz val="11"/>
      <name val="ＭＳ Ｐ明朝"/>
      <family val="1"/>
      <charset val="128"/>
    </font>
    <font>
      <sz val="12"/>
      <name val="ＭＳ 明朝"/>
      <family val="1"/>
      <charset val="128"/>
    </font>
    <font>
      <b/>
      <sz val="16"/>
      <name val="ＭＳ Ｐ明朝"/>
      <family val="1"/>
      <charset val="128"/>
    </font>
    <font>
      <sz val="11"/>
      <name val="ＭＳ 明朝"/>
      <family val="1"/>
      <charset val="128"/>
    </font>
    <font>
      <sz val="10"/>
      <name val="ＭＳ Ｐ明朝"/>
      <family val="1"/>
      <charset val="128"/>
    </font>
    <font>
      <b/>
      <sz val="20"/>
      <name val="ＭＳ Ｐ明朝"/>
      <family val="1"/>
      <charset val="128"/>
    </font>
    <font>
      <sz val="12"/>
      <name val="ＭＳ Ｐ明朝"/>
      <family val="1"/>
      <charset val="128"/>
    </font>
    <font>
      <sz val="10"/>
      <name val="ＭＳ 明朝"/>
      <family val="1"/>
      <charset val="128"/>
    </font>
    <font>
      <sz val="12"/>
      <name val="ＭＳ ゴシック"/>
      <family val="3"/>
      <charset val="134"/>
    </font>
    <font>
      <sz val="12"/>
      <name val="ＭＳ Ｐゴシック"/>
      <family val="3"/>
      <charset val="128"/>
    </font>
    <font>
      <b/>
      <sz val="11"/>
      <color rgb="FFFF0000"/>
      <name val="ＭＳ Ｐゴシック"/>
      <family val="3"/>
      <charset val="128"/>
    </font>
    <font>
      <u/>
      <sz val="11"/>
      <color theme="11"/>
      <name val="ＭＳ Ｐゴシック"/>
      <family val="3"/>
      <charset val="128"/>
    </font>
    <font>
      <b/>
      <sz val="9"/>
      <name val="ＭＳ Ｐゴシック"/>
      <family val="3"/>
      <charset val="128"/>
    </font>
    <font>
      <b/>
      <sz val="15"/>
      <color theme="1"/>
      <name val="ＭＳ Ｐゴシック"/>
      <family val="3"/>
      <charset val="128"/>
    </font>
    <font>
      <b/>
      <sz val="15"/>
      <color indexed="10"/>
      <name val="ＭＳ Ｐゴシック"/>
      <family val="3"/>
      <charset val="128"/>
    </font>
    <font>
      <b/>
      <sz val="15"/>
      <color indexed="8"/>
      <name val="ＭＳ Ｐゴシック"/>
      <family val="3"/>
      <charset val="128"/>
    </font>
    <font>
      <b/>
      <sz val="15"/>
      <color rgb="FFFF0000"/>
      <name val="ＭＳ Ｐゴシック"/>
      <family val="3"/>
      <charset val="128"/>
    </font>
    <font>
      <b/>
      <sz val="16"/>
      <name val="ＭＳ Ｐゴシック"/>
      <family val="3"/>
      <charset val="128"/>
    </font>
    <font>
      <sz val="11"/>
      <color rgb="FF99FFCC"/>
      <name val="ＭＳ Ｐゴシック"/>
      <family val="3"/>
      <charset val="128"/>
    </font>
    <font>
      <b/>
      <sz val="18"/>
      <color rgb="FF99FFCC"/>
      <name val="ＭＳ Ｐゴシック"/>
      <family val="3"/>
      <charset val="128"/>
    </font>
    <font>
      <b/>
      <sz val="8"/>
      <color rgb="FF99FFCC"/>
      <name val="ＭＳ Ｐゴシック"/>
      <family val="3"/>
      <charset val="128"/>
    </font>
    <font>
      <sz val="10.5"/>
      <color rgb="FF99FFCC"/>
      <name val="ＭＳ Ｐゴシック"/>
      <family val="3"/>
      <charset val="128"/>
    </font>
    <font>
      <sz val="9"/>
      <color theme="1"/>
      <name val="ＭＳ Ｐゴシック"/>
      <family val="3"/>
      <charset val="128"/>
    </font>
    <font>
      <sz val="11"/>
      <color theme="1"/>
      <name val="ＭＳ Ｐゴシック"/>
      <family val="3"/>
      <charset val="128"/>
    </font>
    <font>
      <b/>
      <sz val="18"/>
      <color theme="1"/>
      <name val="ＭＳ Ｐゴシック"/>
      <family val="3"/>
      <charset val="128"/>
    </font>
    <font>
      <sz val="10.5"/>
      <color theme="1"/>
      <name val="ＭＳ Ｐゴシック"/>
      <family val="3"/>
      <charset val="128"/>
    </font>
    <font>
      <b/>
      <sz val="11"/>
      <color theme="1"/>
      <name val="ＭＳ Ｐゴシック"/>
      <family val="3"/>
      <charset val="128"/>
    </font>
    <font>
      <sz val="8"/>
      <name val="ＭＳ Ｐゴシック"/>
      <family val="3"/>
      <charset val="128"/>
    </font>
    <font>
      <b/>
      <sz val="14"/>
      <color theme="1"/>
      <name val="ＭＳ Ｐゴシック"/>
      <family val="3"/>
      <charset val="128"/>
    </font>
    <font>
      <b/>
      <sz val="14"/>
      <color indexed="10"/>
      <name val="ＭＳ Ｐゴシック"/>
      <family val="3"/>
      <charset val="128"/>
    </font>
    <font>
      <b/>
      <sz val="14"/>
      <color indexed="8"/>
      <name val="ＭＳ Ｐゴシック"/>
      <family val="3"/>
      <charset val="128"/>
    </font>
    <font>
      <sz val="10.5"/>
      <color rgb="FFFFFF00"/>
      <name val="ＭＳ Ｐゴシック"/>
      <family val="3"/>
      <charset val="128"/>
    </font>
    <font>
      <sz val="16"/>
      <name val="ＭＳ 明朝"/>
      <family val="1"/>
      <charset val="134"/>
    </font>
    <font>
      <sz val="16"/>
      <name val="ＭＳ 明朝"/>
      <family val="1"/>
      <charset val="128"/>
    </font>
    <font>
      <b/>
      <sz val="11"/>
      <color rgb="FFFF0000"/>
      <name val="BIZ UDPゴシック"/>
      <family val="3"/>
      <charset val="128"/>
    </font>
    <font>
      <b/>
      <sz val="12"/>
      <name val="ＭＳ 明朝"/>
      <family val="1"/>
      <charset val="128"/>
    </font>
    <font>
      <sz val="10.5"/>
      <color rgb="FFFF0000"/>
      <name val="ＭＳ Ｐゴシック"/>
      <family val="3"/>
      <charset val="128"/>
    </font>
    <font>
      <sz val="10"/>
      <name val="ＭＳ Ｐ明朝"/>
      <family val="1"/>
    </font>
    <font>
      <sz val="9"/>
      <name val="ＭＳ Ｐ明朝"/>
      <family val="1"/>
      <charset val="128"/>
    </font>
    <font>
      <sz val="12"/>
      <color theme="1"/>
      <name val="ＭＳ Ｐゴシック"/>
      <family val="3"/>
      <charset val="128"/>
    </font>
    <font>
      <sz val="10"/>
      <color theme="1"/>
      <name val="ＭＳ Ｐゴシック"/>
      <family val="3"/>
      <charset val="128"/>
    </font>
    <font>
      <b/>
      <sz val="16"/>
      <color theme="0"/>
      <name val="HG丸ｺﾞｼｯｸM-PRO"/>
      <family val="3"/>
      <charset val="128"/>
    </font>
    <font>
      <sz val="11"/>
      <color indexed="48"/>
      <name val="ＭＳ Ｐゴシック"/>
      <family val="3"/>
      <charset val="128"/>
    </font>
    <font>
      <sz val="18"/>
      <name val="HGS明朝E"/>
      <family val="1"/>
      <charset val="128"/>
    </font>
    <font>
      <b/>
      <sz val="12"/>
      <name val="HG丸ｺﾞｼｯｸM-PRO"/>
      <family val="3"/>
      <charset val="128"/>
    </font>
    <font>
      <b/>
      <sz val="12"/>
      <name val="ＭＳ Ｐゴシック"/>
      <family val="3"/>
      <charset val="128"/>
    </font>
    <font>
      <b/>
      <sz val="12"/>
      <color rgb="FFFF0000"/>
      <name val="ＭＳ Ｐゴシック"/>
      <family val="3"/>
      <charset val="128"/>
    </font>
    <font>
      <u/>
      <sz val="12"/>
      <name val="ＭＳ Ｐゴシック"/>
      <family val="3"/>
      <charset val="128"/>
    </font>
    <font>
      <sz val="12"/>
      <name val="ＤＨＰ平成明朝体W7"/>
      <family val="1"/>
      <charset val="128"/>
    </font>
    <font>
      <sz val="12"/>
      <name val="ＭＳ Ｐゴシック"/>
      <family val="3"/>
      <charset val="128"/>
      <scheme val="minor"/>
    </font>
    <font>
      <sz val="12"/>
      <color theme="1"/>
      <name val="ＤＨＰ平成明"/>
      <family val="3"/>
      <charset val="128"/>
    </font>
    <font>
      <sz val="6"/>
      <name val="ＭＳ Ｐゴシック"/>
      <family val="2"/>
      <charset val="128"/>
      <scheme val="minor"/>
    </font>
    <font>
      <sz val="12"/>
      <color theme="1"/>
      <name val="ＤＨＰ平成明朝体W7"/>
      <family val="1"/>
      <charset val="128"/>
    </font>
    <font>
      <sz val="14"/>
      <color theme="1"/>
      <name val="ＤＨＰ平成明朝体W7"/>
      <family val="1"/>
      <charset val="128"/>
    </font>
    <font>
      <sz val="14"/>
      <color theme="1"/>
      <name val="Century"/>
      <family val="1"/>
    </font>
    <font>
      <sz val="12"/>
      <name val="HGS明朝E"/>
      <family val="1"/>
      <charset val="128"/>
    </font>
    <font>
      <b/>
      <sz val="12"/>
      <name val="ＤＨＰ平成明朝体W7"/>
      <family val="1"/>
      <charset val="128"/>
    </font>
    <font>
      <sz val="16"/>
      <name val="ＤＨＰ平成明朝体W7"/>
      <family val="1"/>
      <charset val="128"/>
    </font>
    <font>
      <sz val="11"/>
      <name val="HGS明朝E"/>
      <family val="1"/>
      <charset val="128"/>
    </font>
    <font>
      <sz val="12"/>
      <color theme="1"/>
      <name val="ＭＳ 明朝"/>
      <family val="1"/>
      <charset val="128"/>
    </font>
    <font>
      <sz val="12"/>
      <color theme="1"/>
      <name val="ＤＨＰ平成明"/>
      <family val="1"/>
      <charset val="128"/>
    </font>
    <font>
      <u/>
      <sz val="12"/>
      <color theme="1"/>
      <name val="ＭＳ Ｐゴシック"/>
      <family val="3"/>
      <charset val="128"/>
    </font>
    <font>
      <sz val="12"/>
      <color rgb="FFFF0000"/>
      <name val="ＭＳ Ｐゴシック"/>
      <family val="3"/>
      <charset val="128"/>
    </font>
    <font>
      <u/>
      <sz val="12"/>
      <name val="HGS明朝E"/>
      <family val="1"/>
      <charset val="128"/>
    </font>
    <font>
      <sz val="12"/>
      <name val="Segoe UI Symbol"/>
      <family val="1"/>
    </font>
  </fonts>
  <fills count="1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125">
        <fgColor indexed="41"/>
        <bgColor indexed="9"/>
      </patternFill>
    </fill>
    <fill>
      <patternFill patternType="solid">
        <fgColor indexed="43"/>
        <bgColor indexed="64"/>
      </patternFill>
    </fill>
    <fill>
      <patternFill patternType="gray125">
        <fgColor indexed="41"/>
        <bgColor rgb="FFCCFFFF"/>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66"/>
        <bgColor indexed="64"/>
      </patternFill>
    </fill>
    <fill>
      <patternFill patternType="solid">
        <fgColor rgb="FFFFCCFF"/>
        <bgColor indexed="64"/>
      </patternFill>
    </fill>
    <fill>
      <patternFill patternType="solid">
        <fgColor rgb="FFCCFFFF"/>
        <bgColor indexed="64"/>
      </patternFill>
    </fill>
    <fill>
      <patternFill patternType="solid">
        <fgColor theme="9" tint="0.59999389629810485"/>
        <bgColor indexed="64"/>
      </patternFill>
    </fill>
    <fill>
      <patternFill patternType="solid">
        <fgColor rgb="FF3725E3"/>
        <bgColor indexed="64"/>
      </patternFill>
    </fill>
    <fill>
      <patternFill patternType="solid">
        <fgColor theme="8" tint="0.79998168889431442"/>
        <bgColor indexed="64"/>
      </patternFill>
    </fill>
    <fill>
      <patternFill patternType="solid">
        <fgColor rgb="FFFED8F8"/>
        <bgColor indexed="64"/>
      </patternFill>
    </fill>
  </fills>
  <borders count="206">
    <border>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thin">
        <color auto="1"/>
      </right>
      <top/>
      <bottom style="thin">
        <color auto="1"/>
      </bottom>
      <diagonal/>
    </border>
    <border>
      <left/>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bottom/>
      <diagonal/>
    </border>
    <border>
      <left style="medium">
        <color auto="1"/>
      </left>
      <right/>
      <top/>
      <bottom/>
      <diagonal/>
    </border>
    <border>
      <left/>
      <right style="medium">
        <color auto="1"/>
      </right>
      <top/>
      <bottom/>
      <diagonal/>
    </border>
    <border>
      <left style="hair">
        <color auto="1"/>
      </left>
      <right style="hair">
        <color auto="1"/>
      </right>
      <top style="hair">
        <color auto="1"/>
      </top>
      <bottom style="hair">
        <color auto="1"/>
      </bottom>
      <diagonal/>
    </border>
    <border>
      <left/>
      <right/>
      <top/>
      <bottom style="dotted">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right/>
      <top style="hair">
        <color auto="1"/>
      </top>
      <bottom style="thin">
        <color auto="1"/>
      </bottom>
      <diagonal/>
    </border>
    <border>
      <left style="hair">
        <color auto="1"/>
      </left>
      <right/>
      <top/>
      <bottom/>
      <diagonal/>
    </border>
    <border>
      <left/>
      <right style="medium">
        <color auto="1"/>
      </right>
      <top style="thin">
        <color auto="1"/>
      </top>
      <bottom style="thin">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hair">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style="hair">
        <color auto="1"/>
      </top>
      <bottom/>
      <diagonal/>
    </border>
    <border>
      <left/>
      <right style="medium">
        <color auto="1"/>
      </right>
      <top style="hair">
        <color auto="1"/>
      </top>
      <bottom/>
      <diagonal/>
    </border>
    <border>
      <left style="medium">
        <color auto="1"/>
      </left>
      <right style="medium">
        <color auto="1"/>
      </right>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style="thin">
        <color auto="1"/>
      </bottom>
      <diagonal/>
    </border>
    <border>
      <left style="thin">
        <color auto="1"/>
      </left>
      <right/>
      <top style="hair">
        <color auto="1"/>
      </top>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medium">
        <color auto="1"/>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auto="1"/>
      </left>
      <right style="medium">
        <color auto="1"/>
      </right>
      <top style="medium">
        <color auto="1"/>
      </top>
      <bottom style="thin">
        <color auto="1"/>
      </bottom>
      <diagonal/>
    </border>
    <border>
      <left/>
      <right style="hair">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bottom style="hair">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thin">
        <color auto="1"/>
      </top>
      <bottom/>
      <diagonal/>
    </border>
    <border>
      <left/>
      <right style="hair">
        <color auto="1"/>
      </right>
      <top style="hair">
        <color auto="1"/>
      </top>
      <bottom style="thin">
        <color auto="1"/>
      </bottom>
      <diagonal/>
    </border>
    <border>
      <left/>
      <right style="hair">
        <color auto="1"/>
      </right>
      <top/>
      <bottom style="thin">
        <color auto="1"/>
      </bottom>
      <diagonal/>
    </border>
    <border>
      <left/>
      <right/>
      <top style="hair">
        <color auto="1"/>
      </top>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thin">
        <color auto="1"/>
      </right>
      <top style="hair">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top style="medium">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medium">
        <color auto="1"/>
      </top>
      <bottom style="hair">
        <color auto="1"/>
      </bottom>
      <diagonal/>
    </border>
    <border>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diagonal/>
    </border>
    <border>
      <left style="thin">
        <color auto="1"/>
      </left>
      <right style="medium">
        <color auto="1"/>
      </right>
      <top/>
      <bottom/>
      <diagonal/>
    </border>
    <border>
      <left style="medium">
        <color auto="1"/>
      </left>
      <right style="medium">
        <color auto="1"/>
      </right>
      <top/>
      <bottom/>
      <diagonal/>
    </border>
    <border>
      <left style="hair">
        <color auto="1"/>
      </left>
      <right/>
      <top style="hair">
        <color auto="1"/>
      </top>
      <bottom/>
      <diagonal/>
    </border>
    <border>
      <left style="medium">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hair">
        <color auto="1"/>
      </left>
      <right style="medium">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medium">
        <color auto="1"/>
      </right>
      <top/>
      <bottom style="thin">
        <color auto="1"/>
      </bottom>
      <diagonal/>
    </border>
    <border>
      <left style="thin">
        <color auto="1"/>
      </left>
      <right/>
      <top style="hair">
        <color auto="1"/>
      </top>
      <bottom style="medium">
        <color auto="1"/>
      </bottom>
      <diagonal/>
    </border>
    <border>
      <left/>
      <right style="hair">
        <color auto="1"/>
      </right>
      <top style="hair">
        <color auto="1"/>
      </top>
      <bottom/>
      <diagonal/>
    </border>
    <border>
      <left style="medium">
        <color indexed="64"/>
      </left>
      <right/>
      <top style="thin">
        <color indexed="64"/>
      </top>
      <bottom style="hair">
        <color auto="1"/>
      </bottom>
      <diagonal/>
    </border>
    <border>
      <left style="medium">
        <color auto="1"/>
      </left>
      <right style="medium">
        <color auto="1"/>
      </right>
      <top style="medium">
        <color auto="1"/>
      </top>
      <bottom style="hair">
        <color auto="1"/>
      </bottom>
      <diagonal/>
    </border>
    <border>
      <left style="thin">
        <color auto="1"/>
      </left>
      <right/>
      <top/>
      <bottom style="hair">
        <color auto="1"/>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medium">
        <color auto="1"/>
      </left>
      <right style="medium">
        <color auto="1"/>
      </right>
      <top style="thin">
        <color auto="1"/>
      </top>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medium">
        <color rgb="FF000000"/>
      </right>
      <top style="thin">
        <color auto="1"/>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right/>
      <top style="thin">
        <color auto="1"/>
      </top>
      <bottom style="medium">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medium">
        <color auto="1"/>
      </left>
      <right style="thin">
        <color auto="1"/>
      </right>
      <top style="thin">
        <color auto="1"/>
      </top>
      <bottom style="medium">
        <color auto="1"/>
      </bottom>
      <diagonal/>
    </border>
  </borders>
  <cellStyleXfs count="33">
    <xf numFmtId="0" fontId="0" fillId="0" borderId="0">
      <alignment vertical="center"/>
    </xf>
    <xf numFmtId="0" fontId="2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cellStyleXfs>
  <cellXfs count="1002">
    <xf numFmtId="0" fontId="0" fillId="0" borderId="0" xfId="0">
      <alignment vertical="center"/>
    </xf>
    <xf numFmtId="0" fontId="2" fillId="0" borderId="0" xfId="0" applyFont="1">
      <alignment vertical="center"/>
    </xf>
    <xf numFmtId="0" fontId="2" fillId="2" borderId="0" xfId="0" applyFont="1" applyFill="1" applyProtection="1">
      <alignment vertical="center"/>
      <protection locked="0"/>
    </xf>
    <xf numFmtId="0" fontId="2" fillId="2" borderId="0" xfId="0" applyFont="1" applyFill="1">
      <alignment vertical="center"/>
    </xf>
    <xf numFmtId="0" fontId="3" fillId="2" borderId="0" xfId="0" applyFont="1" applyFill="1" applyAlignment="1">
      <alignment horizontal="center" vertical="center"/>
    </xf>
    <xf numFmtId="0" fontId="7" fillId="0" borderId="0" xfId="0" applyFont="1">
      <alignment vertical="center"/>
    </xf>
    <xf numFmtId="0" fontId="7" fillId="2" borderId="0" xfId="0" applyFont="1" applyFill="1">
      <alignment vertical="center"/>
    </xf>
    <xf numFmtId="0" fontId="8" fillId="2" borderId="0" xfId="0" applyFont="1" applyFill="1">
      <alignment vertical="center"/>
    </xf>
    <xf numFmtId="177" fontId="7" fillId="0" borderId="0" xfId="0" applyNumberFormat="1" applyFont="1">
      <alignment vertical="center"/>
    </xf>
    <xf numFmtId="0" fontId="9" fillId="0" borderId="0" xfId="0" applyFont="1">
      <alignment vertical="center"/>
    </xf>
    <xf numFmtId="0" fontId="9" fillId="0" borderId="0" xfId="0" applyFont="1" applyProtection="1">
      <alignment vertical="center"/>
      <protection locked="0"/>
    </xf>
    <xf numFmtId="0" fontId="22" fillId="2" borderId="0" xfId="0" applyFont="1" applyFill="1" applyAlignment="1">
      <alignment horizontal="center" vertical="center"/>
    </xf>
    <xf numFmtId="0" fontId="23" fillId="2" borderId="0" xfId="0" applyFont="1" applyFill="1">
      <alignment vertical="center"/>
    </xf>
    <xf numFmtId="0" fontId="9" fillId="0" borderId="0" xfId="0" applyFont="1" applyProtection="1">
      <alignment vertical="center"/>
      <protection hidden="1"/>
    </xf>
    <xf numFmtId="0" fontId="10" fillId="0" borderId="0" xfId="0" applyFont="1" applyAlignment="1" applyProtection="1">
      <alignment vertical="center" shrinkToFit="1"/>
      <protection hidden="1"/>
    </xf>
    <xf numFmtId="0" fontId="10" fillId="0" borderId="0" xfId="0" applyFont="1" applyAlignment="1" applyProtection="1">
      <alignment vertical="center" shrinkToFit="1"/>
      <protection locked="0"/>
    </xf>
    <xf numFmtId="0" fontId="11" fillId="0" borderId="0" xfId="0" applyFont="1" applyProtection="1">
      <alignment vertical="center"/>
      <protection locked="0"/>
    </xf>
    <xf numFmtId="0" fontId="9" fillId="0" borderId="0" xfId="0" applyFont="1" applyAlignment="1" applyProtection="1">
      <alignment horizontal="center" vertical="center"/>
      <protection locked="0"/>
    </xf>
    <xf numFmtId="0" fontId="12" fillId="0" borderId="3" xfId="0" applyFont="1" applyBorder="1" applyProtection="1">
      <alignment vertical="center"/>
      <protection hidden="1"/>
    </xf>
    <xf numFmtId="0" fontId="14"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4" xfId="0" applyFont="1" applyBorder="1" applyProtection="1">
      <alignment vertical="center"/>
      <protection hidden="1"/>
    </xf>
    <xf numFmtId="0" fontId="9" fillId="0" borderId="5" xfId="0" applyFont="1" applyBorder="1" applyAlignment="1" applyProtection="1">
      <alignment horizontal="right" vertical="center" shrinkToFit="1"/>
      <protection hidden="1"/>
    </xf>
    <xf numFmtId="0" fontId="17" fillId="0" borderId="0" xfId="0" applyFont="1" applyAlignment="1" applyProtection="1">
      <alignment horizontal="center" vertical="center" shrinkToFit="1"/>
      <protection locked="0"/>
    </xf>
    <xf numFmtId="0" fontId="18" fillId="0" borderId="0" xfId="0" applyFont="1" applyAlignment="1" applyProtection="1">
      <alignment horizontal="left" vertical="center"/>
      <protection locked="0"/>
    </xf>
    <xf numFmtId="0" fontId="11" fillId="0" borderId="0" xfId="0" applyFont="1" applyAlignment="1" applyProtection="1">
      <alignment horizontal="left" vertical="center" indent="1"/>
      <protection locked="0"/>
    </xf>
    <xf numFmtId="0" fontId="11" fillId="0" borderId="0" xfId="0" applyFont="1" applyAlignment="1" applyProtection="1">
      <alignment horizontal="center" vertical="center"/>
      <protection locked="0"/>
    </xf>
    <xf numFmtId="0" fontId="9" fillId="0" borderId="12" xfId="0" applyFont="1" applyBorder="1" applyAlignment="1" applyProtection="1">
      <alignment horizontal="center" vertical="top" shrinkToFit="1"/>
      <protection hidden="1"/>
    </xf>
    <xf numFmtId="0" fontId="19" fillId="0" borderId="3" xfId="0" applyFont="1" applyBorder="1" applyProtection="1">
      <alignment vertical="center"/>
      <protection hidden="1"/>
    </xf>
    <xf numFmtId="0" fontId="20" fillId="0" borderId="0" xfId="0" applyFont="1" applyProtection="1">
      <alignment vertical="center"/>
      <protection hidden="1"/>
    </xf>
    <xf numFmtId="0" fontId="20" fillId="0" borderId="0" xfId="0" applyFont="1" applyAlignment="1" applyProtection="1">
      <alignment horizontal="right" vertical="center"/>
      <protection hidden="1"/>
    </xf>
    <xf numFmtId="0" fontId="24" fillId="0" borderId="0" xfId="0" applyFont="1" applyAlignment="1" applyProtection="1">
      <alignment horizontal="right" vertical="center"/>
      <protection hidden="1"/>
    </xf>
    <xf numFmtId="182" fontId="20" fillId="0" borderId="0" xfId="0" applyNumberFormat="1" applyFont="1" applyAlignment="1" applyProtection="1">
      <alignment horizontal="center" vertical="center"/>
      <protection hidden="1"/>
    </xf>
    <xf numFmtId="183" fontId="20" fillId="0" borderId="0" xfId="0" applyNumberFormat="1" applyFont="1" applyProtection="1">
      <alignment vertical="center"/>
      <protection locked="0"/>
    </xf>
    <xf numFmtId="0" fontId="19" fillId="0" borderId="13" xfId="0" applyFont="1" applyBorder="1" applyAlignment="1" applyProtection="1">
      <alignment horizontal="center" vertical="center"/>
      <protection hidden="1"/>
    </xf>
    <xf numFmtId="0" fontId="9" fillId="0" borderId="14" xfId="0" applyFont="1" applyBorder="1" applyAlignment="1" applyProtection="1">
      <alignment horizontal="center" vertical="center"/>
      <protection hidden="1"/>
    </xf>
    <xf numFmtId="0" fontId="19" fillId="0" borderId="13" xfId="0" applyFont="1" applyBorder="1" applyProtection="1">
      <alignment vertical="center"/>
      <protection hidden="1"/>
    </xf>
    <xf numFmtId="0" fontId="9" fillId="0" borderId="13" xfId="0" applyFont="1" applyBorder="1" applyAlignment="1" applyProtection="1">
      <alignment horizontal="center" vertical="center"/>
      <protection locked="0"/>
    </xf>
    <xf numFmtId="0" fontId="9" fillId="0" borderId="13" xfId="0" applyFont="1" applyBorder="1" applyProtection="1">
      <alignment vertical="center"/>
      <protection hidden="1"/>
    </xf>
    <xf numFmtId="0" fontId="3" fillId="0" borderId="0" xfId="0" applyFont="1" applyProtection="1">
      <alignment vertical="center"/>
      <protection hidden="1"/>
    </xf>
    <xf numFmtId="0" fontId="2" fillId="0" borderId="0" xfId="0" applyFont="1" applyProtection="1">
      <alignment vertical="center"/>
      <protection hidden="1"/>
    </xf>
    <xf numFmtId="0" fontId="2" fillId="0" borderId="20"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22" xfId="0" applyFont="1" applyBorder="1" applyAlignment="1" applyProtection="1">
      <alignment horizontal="center" vertical="center" wrapText="1"/>
      <protection hidden="1"/>
    </xf>
    <xf numFmtId="0" fontId="2" fillId="0" borderId="23" xfId="0" applyFont="1" applyBorder="1" applyAlignment="1" applyProtection="1">
      <alignment horizontal="center" vertical="center" wrapText="1"/>
      <protection hidden="1"/>
    </xf>
    <xf numFmtId="0" fontId="7" fillId="6" borderId="0" xfId="0" applyFont="1" applyFill="1" applyAlignment="1" applyProtection="1">
      <alignment horizontal="center" vertical="center" shrinkToFit="1"/>
      <protection locked="0"/>
    </xf>
    <xf numFmtId="0" fontId="19" fillId="0" borderId="0" xfId="0" applyFont="1" applyAlignment="1" applyProtection="1">
      <alignment horizontal="center" vertical="center"/>
      <protection hidden="1"/>
    </xf>
    <xf numFmtId="0" fontId="11" fillId="0" borderId="0" xfId="0" applyFont="1" applyProtection="1">
      <alignment vertical="center"/>
      <protection hidden="1"/>
    </xf>
    <xf numFmtId="0" fontId="9" fillId="0" borderId="0" xfId="0" applyFont="1" applyAlignment="1" applyProtection="1">
      <alignment horizontal="center" vertical="center"/>
      <protection hidden="1"/>
    </xf>
    <xf numFmtId="0" fontId="14" fillId="0" borderId="0" xfId="0" applyFont="1" applyAlignment="1" applyProtection="1">
      <alignment horizontal="center" vertical="center" shrinkToFit="1"/>
      <protection hidden="1"/>
    </xf>
    <xf numFmtId="0" fontId="13" fillId="0" borderId="0" xfId="0" applyFont="1" applyAlignment="1" applyProtection="1">
      <alignment horizontal="center" vertical="center" shrinkToFit="1"/>
      <protection hidden="1"/>
    </xf>
    <xf numFmtId="0" fontId="17" fillId="0" borderId="0" xfId="0" applyFont="1" applyAlignment="1" applyProtection="1">
      <alignment horizontal="center" vertical="center" shrinkToFit="1"/>
      <protection hidden="1"/>
    </xf>
    <xf numFmtId="0" fontId="18" fillId="0" borderId="0" xfId="0" applyFont="1" applyAlignment="1" applyProtection="1">
      <alignment horizontal="left" vertical="center"/>
      <protection hidden="1"/>
    </xf>
    <xf numFmtId="0" fontId="11" fillId="0" borderId="0" xfId="0" applyFont="1" applyAlignment="1" applyProtection="1">
      <alignment horizontal="left" vertical="center" indent="1"/>
      <protection hidden="1"/>
    </xf>
    <xf numFmtId="0" fontId="11" fillId="0" borderId="0" xfId="0" applyFont="1" applyAlignment="1" applyProtection="1">
      <alignment horizontal="center" vertical="center"/>
      <protection hidden="1"/>
    </xf>
    <xf numFmtId="183" fontId="20" fillId="0" borderId="0" xfId="0" applyNumberFormat="1" applyFont="1" applyProtection="1">
      <alignment vertical="center"/>
      <protection hidden="1"/>
    </xf>
    <xf numFmtId="0" fontId="0" fillId="0" borderId="20" xfId="0" applyBorder="1" applyAlignment="1" applyProtection="1">
      <alignment horizontal="center" vertical="center" wrapText="1"/>
      <protection hidden="1"/>
    </xf>
    <xf numFmtId="0" fontId="0" fillId="0" borderId="30" xfId="0" applyBorder="1" applyAlignment="1" applyProtection="1">
      <alignment horizontal="center" vertical="center" wrapText="1"/>
      <protection hidden="1"/>
    </xf>
    <xf numFmtId="0" fontId="0" fillId="0" borderId="31" xfId="0" applyBorder="1" applyAlignment="1" applyProtection="1">
      <alignment horizontal="center" vertical="center" wrapText="1"/>
      <protection hidden="1"/>
    </xf>
    <xf numFmtId="0" fontId="0" fillId="0" borderId="22" xfId="0" applyBorder="1" applyAlignment="1" applyProtection="1">
      <alignment horizontal="center" vertical="center" wrapText="1"/>
      <protection hidden="1"/>
    </xf>
    <xf numFmtId="183" fontId="20" fillId="0" borderId="37" xfId="0" applyNumberFormat="1" applyFont="1" applyBorder="1" applyProtection="1">
      <alignment vertical="center"/>
      <protection hidden="1"/>
    </xf>
    <xf numFmtId="0" fontId="7" fillId="7" borderId="20" xfId="0" applyFont="1" applyFill="1" applyBorder="1" applyAlignment="1" applyProtection="1">
      <alignment horizontal="center" vertical="center"/>
      <protection locked="0"/>
    </xf>
    <xf numFmtId="0" fontId="25" fillId="0" borderId="0" xfId="0" applyFont="1">
      <alignment vertical="center"/>
    </xf>
    <xf numFmtId="0" fontId="12" fillId="0" borderId="0" xfId="0" applyFont="1" applyAlignment="1" applyProtection="1">
      <alignment horizontal="center" vertical="center" shrinkToFit="1"/>
      <protection hidden="1"/>
    </xf>
    <xf numFmtId="0" fontId="0" fillId="0" borderId="33" xfId="0" applyBorder="1" applyAlignment="1" applyProtection="1">
      <alignment horizontal="center" vertical="center" wrapText="1"/>
      <protection hidden="1"/>
    </xf>
    <xf numFmtId="0" fontId="0" fillId="0" borderId="32" xfId="0" applyBorder="1" applyAlignment="1" applyProtection="1">
      <alignment horizontal="center" vertical="center" wrapText="1"/>
      <protection hidden="1"/>
    </xf>
    <xf numFmtId="0" fontId="2" fillId="9" borderId="0" xfId="0" applyFont="1" applyFill="1">
      <alignment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29" fillId="9" borderId="0" xfId="0" applyFont="1" applyFill="1">
      <alignment vertical="center"/>
    </xf>
    <xf numFmtId="0" fontId="2" fillId="10" borderId="0" xfId="0" applyFont="1" applyFill="1">
      <alignment vertical="center"/>
    </xf>
    <xf numFmtId="0" fontId="4" fillId="10" borderId="0" xfId="0" applyFont="1" applyFill="1" applyAlignment="1">
      <alignment horizontal="center" vertical="center"/>
    </xf>
    <xf numFmtId="0" fontId="5" fillId="10" borderId="0" xfId="0" applyFont="1" applyFill="1" applyAlignment="1">
      <alignment horizontal="center" vertical="center"/>
    </xf>
    <xf numFmtId="0" fontId="1" fillId="9" borderId="0" xfId="0" applyFont="1" applyFill="1">
      <alignment vertical="center"/>
    </xf>
    <xf numFmtId="0" fontId="14" fillId="0" borderId="0" xfId="0" applyFont="1">
      <alignment vertical="center"/>
    </xf>
    <xf numFmtId="0" fontId="32" fillId="9" borderId="0" xfId="0" applyFont="1" applyFill="1" applyAlignment="1">
      <alignment horizontal="center" vertical="center"/>
    </xf>
    <xf numFmtId="0" fontId="9" fillId="0" borderId="0" xfId="0" applyFont="1" applyAlignment="1">
      <alignment horizontal="center" vertical="center"/>
    </xf>
    <xf numFmtId="181" fontId="31" fillId="0" borderId="10" xfId="0" applyNumberFormat="1" applyFont="1" applyBorder="1" applyAlignment="1" applyProtection="1">
      <alignment horizontal="right" vertical="center"/>
      <protection hidden="1"/>
    </xf>
    <xf numFmtId="0" fontId="34" fillId="0" borderId="11" xfId="0" applyFont="1" applyBorder="1" applyProtection="1">
      <alignment vertical="center"/>
      <protection hidden="1"/>
    </xf>
    <xf numFmtId="0" fontId="34" fillId="0" borderId="37" xfId="0" applyFont="1" applyBorder="1" applyAlignment="1" applyProtection="1">
      <alignment horizontal="center" vertical="center"/>
      <protection hidden="1"/>
    </xf>
    <xf numFmtId="0" fontId="34" fillId="0" borderId="36"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20" fillId="0" borderId="13" xfId="0" applyFont="1" applyBorder="1" applyAlignment="1" applyProtection="1">
      <alignment horizontal="center" vertical="center"/>
      <protection hidden="1"/>
    </xf>
    <xf numFmtId="0" fontId="11" fillId="0" borderId="14" xfId="0" applyFont="1" applyBorder="1" applyAlignment="1" applyProtection="1">
      <alignment horizontal="center" vertical="center"/>
      <protection hidden="1"/>
    </xf>
    <xf numFmtId="0" fontId="0" fillId="0" borderId="13" xfId="0" applyBorder="1" applyProtection="1">
      <alignment vertical="center"/>
      <protection hidden="1"/>
    </xf>
    <xf numFmtId="0" fontId="20" fillId="0" borderId="13" xfId="0" applyFont="1" applyBorder="1" applyProtection="1">
      <alignment vertical="center"/>
      <protection hidden="1"/>
    </xf>
    <xf numFmtId="0" fontId="0" fillId="0" borderId="0" xfId="0" applyAlignment="1" applyProtection="1">
      <alignment horizontal="center" vertical="center" shrinkToFit="1"/>
      <protection hidden="1"/>
    </xf>
    <xf numFmtId="0" fontId="11" fillId="0" borderId="15" xfId="0" applyFont="1" applyBorder="1" applyAlignment="1" applyProtection="1">
      <alignment horizontal="center" vertical="center"/>
      <protection hidden="1"/>
    </xf>
    <xf numFmtId="0" fontId="11" fillId="0" borderId="26" xfId="0" applyFont="1" applyBorder="1" applyAlignment="1" applyProtection="1">
      <alignment horizontal="center" vertical="center"/>
      <protection hidden="1"/>
    </xf>
    <xf numFmtId="0" fontId="11" fillId="0" borderId="13" xfId="0" applyFont="1" applyBorder="1" applyProtection="1">
      <alignment vertical="center"/>
      <protection hidden="1"/>
    </xf>
    <xf numFmtId="0" fontId="11" fillId="0" borderId="16" xfId="0" applyFont="1" applyBorder="1" applyProtection="1">
      <alignment vertical="center"/>
      <protection hidden="1"/>
    </xf>
    <xf numFmtId="0" fontId="11" fillId="0" borderId="17" xfId="0" applyFont="1" applyBorder="1" applyProtection="1">
      <alignment vertical="center"/>
      <protection hidden="1"/>
    </xf>
    <xf numFmtId="0" fontId="11" fillId="0" borderId="18" xfId="0" applyFont="1" applyBorder="1" applyProtection="1">
      <alignment vertical="center"/>
      <protection hidden="1"/>
    </xf>
    <xf numFmtId="0" fontId="11" fillId="0" borderId="19" xfId="0" applyFont="1" applyBorder="1" applyProtection="1">
      <alignment vertical="center"/>
      <protection hidden="1"/>
    </xf>
    <xf numFmtId="0" fontId="9" fillId="0" borderId="14" xfId="0" applyFont="1" applyBorder="1" applyProtection="1">
      <alignment vertical="center"/>
      <protection hidden="1"/>
    </xf>
    <xf numFmtId="0" fontId="9" fillId="0" borderId="13" xfId="0" applyFont="1" applyBorder="1">
      <alignment vertical="center"/>
    </xf>
    <xf numFmtId="0" fontId="9" fillId="0" borderId="14" xfId="0" applyFont="1" applyBorder="1">
      <alignment vertical="center"/>
    </xf>
    <xf numFmtId="0" fontId="19" fillId="0" borderId="0" xfId="0" applyFont="1" applyProtection="1">
      <alignment vertical="center"/>
      <protection hidden="1"/>
    </xf>
    <xf numFmtId="0" fontId="9" fillId="0" borderId="0" xfId="0" applyFont="1" applyAlignment="1" applyProtection="1">
      <alignment horizontal="right" vertical="center"/>
      <protection hidden="1"/>
    </xf>
    <xf numFmtId="0" fontId="31" fillId="0" borderId="0" xfId="0" applyFont="1">
      <alignment vertical="center"/>
    </xf>
    <xf numFmtId="0" fontId="34" fillId="0" borderId="0" xfId="0" applyFont="1">
      <alignment vertical="center"/>
    </xf>
    <xf numFmtId="0" fontId="9" fillId="0" borderId="67" xfId="0" applyFont="1" applyBorder="1">
      <alignment vertical="center"/>
    </xf>
    <xf numFmtId="0" fontId="9" fillId="0" borderId="71" xfId="0" applyFont="1" applyBorder="1">
      <alignment vertical="center"/>
    </xf>
    <xf numFmtId="0" fontId="24" fillId="0" borderId="0" xfId="0" applyFont="1" applyAlignment="1" applyProtection="1">
      <alignment horizontal="center" vertical="center"/>
      <protection hidden="1"/>
    </xf>
    <xf numFmtId="0" fontId="8" fillId="0" borderId="0" xfId="0" applyFont="1" applyAlignment="1" applyProtection="1">
      <alignment horizontal="center" vertical="center" shrinkToFit="1"/>
      <protection hidden="1"/>
    </xf>
    <xf numFmtId="0" fontId="9" fillId="0" borderId="3" xfId="0" applyFont="1" applyBorder="1" applyAlignment="1" applyProtection="1">
      <alignment horizontal="center" vertical="center"/>
      <protection hidden="1"/>
    </xf>
    <xf numFmtId="183" fontId="20" fillId="0" borderId="0" xfId="0" applyNumberFormat="1" applyFont="1" applyAlignment="1" applyProtection="1">
      <alignment horizontal="center" vertical="center"/>
      <protection hidden="1"/>
    </xf>
    <xf numFmtId="183" fontId="20" fillId="0" borderId="14" xfId="0" applyNumberFormat="1" applyFont="1" applyBorder="1" applyProtection="1">
      <alignment vertical="center"/>
      <protection hidden="1"/>
    </xf>
    <xf numFmtId="0" fontId="34" fillId="0" borderId="1" xfId="0" applyFont="1" applyBorder="1" applyProtection="1">
      <alignment vertical="center"/>
      <protection hidden="1"/>
    </xf>
    <xf numFmtId="0" fontId="34" fillId="0" borderId="2" xfId="0" applyFont="1" applyBorder="1" applyProtection="1">
      <alignment vertical="center"/>
      <protection hidden="1"/>
    </xf>
    <xf numFmtId="0" fontId="41" fillId="0" borderId="3" xfId="0" applyFont="1" applyBorder="1" applyProtection="1">
      <alignment vertical="center"/>
      <protection hidden="1"/>
    </xf>
    <xf numFmtId="0" fontId="41" fillId="0" borderId="0" xfId="0" applyFont="1" applyAlignment="1" applyProtection="1">
      <alignment horizontal="right" vertical="center"/>
      <protection hidden="1"/>
    </xf>
    <xf numFmtId="0" fontId="42" fillId="0" borderId="13" xfId="0" applyFont="1" applyBorder="1" applyProtection="1">
      <alignment vertical="center"/>
      <protection hidden="1"/>
    </xf>
    <xf numFmtId="0" fontId="31" fillId="0" borderId="7" xfId="0" applyFont="1" applyBorder="1" applyAlignment="1" applyProtection="1">
      <alignment horizontal="center" vertical="center"/>
      <protection hidden="1"/>
    </xf>
    <xf numFmtId="0" fontId="36" fillId="0" borderId="12" xfId="0" applyFont="1" applyBorder="1" applyAlignment="1" applyProtection="1">
      <alignment horizontal="center" vertical="top" shrinkToFit="1"/>
      <protection hidden="1"/>
    </xf>
    <xf numFmtId="0" fontId="31" fillId="0" borderId="36" xfId="0" applyFont="1" applyBorder="1" applyAlignment="1" applyProtection="1">
      <alignment horizontal="left" vertical="center" indent="1"/>
      <protection hidden="1"/>
    </xf>
    <xf numFmtId="0" fontId="2" fillId="0" borderId="22" xfId="0" applyFont="1" applyBorder="1" applyAlignment="1" applyProtection="1">
      <alignment horizontal="center" vertical="center"/>
      <protection hidden="1"/>
    </xf>
    <xf numFmtId="0" fontId="45" fillId="9" borderId="0" xfId="0" applyFont="1" applyFill="1" applyAlignment="1">
      <alignment horizontal="center" vertical="center"/>
    </xf>
    <xf numFmtId="0" fontId="5" fillId="0" borderId="0" xfId="0" applyFont="1">
      <alignment vertical="center"/>
    </xf>
    <xf numFmtId="0" fontId="7" fillId="3" borderId="83" xfId="0" applyFont="1" applyFill="1" applyBorder="1" applyAlignment="1" applyProtection="1">
      <alignment horizontal="center" vertical="center"/>
      <protection locked="0"/>
    </xf>
    <xf numFmtId="0" fontId="7" fillId="3" borderId="84" xfId="0" applyFont="1" applyFill="1" applyBorder="1" applyAlignment="1" applyProtection="1">
      <alignment horizontal="center" vertical="center"/>
      <protection locked="0"/>
    </xf>
    <xf numFmtId="0" fontId="7" fillId="3" borderId="85" xfId="0" applyFont="1" applyFill="1" applyBorder="1" applyAlignment="1" applyProtection="1">
      <alignment horizontal="center" vertical="center"/>
      <protection locked="0"/>
    </xf>
    <xf numFmtId="0" fontId="7" fillId="3" borderId="86" xfId="0" applyFont="1" applyFill="1" applyBorder="1" applyAlignment="1" applyProtection="1">
      <alignment horizontal="center" vertical="center"/>
      <protection locked="0"/>
    </xf>
    <xf numFmtId="0" fontId="7" fillId="3" borderId="89" xfId="0" applyFont="1" applyFill="1" applyBorder="1" applyAlignment="1" applyProtection="1">
      <alignment horizontal="center" vertical="center"/>
      <protection locked="0"/>
    </xf>
    <xf numFmtId="0" fontId="7" fillId="3" borderId="90" xfId="0" applyFont="1" applyFill="1" applyBorder="1" applyAlignment="1" applyProtection="1">
      <alignment horizontal="center" vertical="center"/>
      <protection locked="0"/>
    </xf>
    <xf numFmtId="0" fontId="7" fillId="0" borderId="67" xfId="0" applyFont="1" applyBorder="1">
      <alignment vertical="center"/>
    </xf>
    <xf numFmtId="0" fontId="2" fillId="0" borderId="23" xfId="0" applyFont="1" applyBorder="1" applyAlignment="1" applyProtection="1">
      <alignment horizontal="center" vertical="center"/>
      <protection hidden="1"/>
    </xf>
    <xf numFmtId="0" fontId="0" fillId="0" borderId="21" xfId="0" applyBorder="1" applyAlignment="1" applyProtection="1">
      <alignment horizontal="center" vertical="center" wrapText="1"/>
      <protection hidden="1"/>
    </xf>
    <xf numFmtId="0" fontId="0" fillId="0" borderId="22" xfId="0" applyBorder="1" applyAlignment="1" applyProtection="1">
      <alignment horizontal="center" vertical="center"/>
      <protection hidden="1"/>
    </xf>
    <xf numFmtId="0" fontId="2" fillId="7" borderId="50" xfId="0" applyFont="1" applyFill="1" applyBorder="1" applyAlignment="1" applyProtection="1">
      <alignment horizontal="center" vertical="center"/>
      <protection hidden="1"/>
    </xf>
    <xf numFmtId="0" fontId="18" fillId="0" borderId="96" xfId="0" applyFont="1" applyBorder="1" applyAlignment="1" applyProtection="1">
      <alignment horizontal="center" vertical="center"/>
      <protection hidden="1"/>
    </xf>
    <xf numFmtId="0" fontId="7" fillId="2" borderId="99" xfId="0" applyFont="1" applyFill="1" applyBorder="1" applyAlignment="1">
      <alignment horizontal="center" vertical="center"/>
    </xf>
    <xf numFmtId="0" fontId="7" fillId="2" borderId="100" xfId="0" applyFont="1" applyFill="1" applyBorder="1" applyAlignment="1">
      <alignment horizontal="center" vertical="center"/>
    </xf>
    <xf numFmtId="0" fontId="7" fillId="2" borderId="101" xfId="0" applyFont="1" applyFill="1" applyBorder="1" applyAlignment="1">
      <alignment horizontal="center" vertical="center"/>
    </xf>
    <xf numFmtId="0" fontId="7" fillId="2" borderId="102" xfId="0" applyFont="1" applyFill="1" applyBorder="1" applyAlignment="1">
      <alignment horizontal="center" vertical="center"/>
    </xf>
    <xf numFmtId="0" fontId="7" fillId="2" borderId="95" xfId="0" applyFont="1" applyFill="1" applyBorder="1" applyAlignment="1">
      <alignment horizontal="center" vertical="center"/>
    </xf>
    <xf numFmtId="0" fontId="7" fillId="2" borderId="91" xfId="0" applyFont="1" applyFill="1" applyBorder="1" applyAlignment="1">
      <alignment horizontal="center" vertical="center"/>
    </xf>
    <xf numFmtId="0" fontId="42" fillId="9" borderId="0" xfId="0" applyFont="1" applyFill="1">
      <alignment vertical="center"/>
    </xf>
    <xf numFmtId="0" fontId="1" fillId="0" borderId="0" xfId="0" applyFont="1" applyAlignment="1">
      <alignment vertical="center" wrapText="1"/>
    </xf>
    <xf numFmtId="0" fontId="7" fillId="9" borderId="0" xfId="0" applyFont="1" applyFill="1">
      <alignment vertical="center"/>
    </xf>
    <xf numFmtId="0" fontId="0" fillId="0" borderId="23" xfId="0" applyBorder="1" applyAlignment="1" applyProtection="1">
      <alignment horizontal="center" vertical="center" wrapText="1"/>
      <protection hidden="1"/>
    </xf>
    <xf numFmtId="0" fontId="0" fillId="0" borderId="20" xfId="0" applyBorder="1" applyAlignment="1" applyProtection="1">
      <alignment horizontal="center" vertical="center"/>
      <protection hidden="1"/>
    </xf>
    <xf numFmtId="0" fontId="9" fillId="0" borderId="109" xfId="0" applyFont="1" applyBorder="1">
      <alignment vertical="center"/>
    </xf>
    <xf numFmtId="0" fontId="7" fillId="12" borderId="0" xfId="0" applyFont="1" applyFill="1">
      <alignment vertical="center"/>
    </xf>
    <xf numFmtId="0" fontId="7" fillId="11" borderId="20" xfId="0" applyFont="1" applyFill="1" applyBorder="1" applyAlignment="1" applyProtection="1">
      <alignment horizontal="center" vertical="center"/>
      <protection locked="0"/>
    </xf>
    <xf numFmtId="0" fontId="31" fillId="0" borderId="10" xfId="0" applyFont="1" applyBorder="1" applyAlignment="1" applyProtection="1">
      <alignment horizontal="center" vertical="center"/>
      <protection hidden="1"/>
    </xf>
    <xf numFmtId="0" fontId="31" fillId="0" borderId="37" xfId="0" applyFont="1" applyBorder="1" applyAlignment="1" applyProtection="1">
      <alignment horizontal="center" vertical="center"/>
      <protection hidden="1"/>
    </xf>
    <xf numFmtId="0" fontId="36" fillId="0" borderId="11"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30" fillId="9" borderId="0" xfId="0" applyFont="1" applyFill="1" applyAlignment="1">
      <alignment horizontal="center" vertical="center"/>
    </xf>
    <xf numFmtId="0" fontId="7" fillId="3" borderId="80" xfId="0"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protection locked="0"/>
    </xf>
    <xf numFmtId="0" fontId="7" fillId="3" borderId="116" xfId="0" applyFont="1" applyFill="1" applyBorder="1" applyAlignment="1" applyProtection="1">
      <alignment horizontal="center" vertical="center"/>
      <protection locked="0"/>
    </xf>
    <xf numFmtId="0" fontId="2" fillId="7" borderId="12" xfId="0" applyFont="1" applyFill="1" applyBorder="1" applyAlignment="1" applyProtection="1">
      <alignment horizontal="center" vertical="center"/>
      <protection hidden="1"/>
    </xf>
    <xf numFmtId="0" fontId="7" fillId="3" borderId="85" xfId="0" applyFont="1" applyFill="1" applyBorder="1" applyProtection="1">
      <alignment vertical="center"/>
      <protection locked="0"/>
    </xf>
    <xf numFmtId="0" fontId="7" fillId="3" borderId="89" xfId="0" applyFont="1" applyFill="1" applyBorder="1" applyProtection="1">
      <alignment vertical="center"/>
      <protection locked="0"/>
    </xf>
    <xf numFmtId="0" fontId="7" fillId="2" borderId="121" xfId="0" applyFont="1" applyFill="1" applyBorder="1" applyAlignment="1">
      <alignment horizontal="center" vertical="center"/>
    </xf>
    <xf numFmtId="0" fontId="7" fillId="3" borderId="80" xfId="0" applyFont="1" applyFill="1" applyBorder="1" applyProtection="1">
      <alignment vertical="center"/>
      <protection locked="0"/>
    </xf>
    <xf numFmtId="0" fontId="7" fillId="3" borderId="116" xfId="0" applyFont="1" applyFill="1" applyBorder="1" applyProtection="1">
      <alignment vertical="center"/>
      <protection locked="0"/>
    </xf>
    <xf numFmtId="0" fontId="7" fillId="3" borderId="96" xfId="0" applyFont="1" applyFill="1" applyBorder="1" applyAlignment="1" applyProtection="1">
      <alignment horizontal="center" vertical="center"/>
      <protection locked="0"/>
    </xf>
    <xf numFmtId="0" fontId="7" fillId="2" borderId="1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56" xfId="0" applyFont="1" applyFill="1" applyBorder="1" applyAlignment="1">
      <alignment horizontal="center" vertical="center"/>
    </xf>
    <xf numFmtId="0" fontId="18" fillId="0" borderId="127" xfId="0" applyFont="1" applyBorder="1" applyAlignment="1" applyProtection="1">
      <alignment horizontal="center" vertical="center"/>
      <protection hidden="1"/>
    </xf>
    <xf numFmtId="0" fontId="2" fillId="12" borderId="0" xfId="0" applyFont="1" applyFill="1">
      <alignment vertical="center"/>
    </xf>
    <xf numFmtId="3" fontId="9" fillId="0" borderId="0" xfId="0" applyNumberFormat="1" applyFont="1">
      <alignment vertical="center"/>
    </xf>
    <xf numFmtId="0" fontId="31" fillId="0" borderId="80" xfId="0" applyFont="1" applyBorder="1" applyAlignment="1" applyProtection="1">
      <alignment horizontal="center" vertical="center"/>
      <protection hidden="1"/>
    </xf>
    <xf numFmtId="0" fontId="7" fillId="0" borderId="0" xfId="0" applyFont="1" applyAlignment="1">
      <alignment vertical="center" wrapText="1"/>
    </xf>
    <xf numFmtId="0" fontId="31" fillId="0" borderId="137" xfId="0" applyFont="1" applyBorder="1" applyAlignment="1" applyProtection="1">
      <alignment horizontal="right" vertical="center"/>
      <protection hidden="1"/>
    </xf>
    <xf numFmtId="0" fontId="31" fillId="0" borderId="71" xfId="0" applyFont="1" applyBorder="1" applyAlignment="1" applyProtection="1">
      <alignment horizontal="right" vertical="center"/>
      <protection hidden="1"/>
    </xf>
    <xf numFmtId="0" fontId="31" fillId="0" borderId="71" xfId="0" applyFont="1" applyBorder="1" applyAlignment="1" applyProtection="1">
      <alignment horizontal="center" vertical="center"/>
      <protection hidden="1"/>
    </xf>
    <xf numFmtId="0" fontId="31" fillId="0" borderId="88" xfId="0" applyFont="1" applyBorder="1" applyAlignment="1" applyProtection="1">
      <alignment horizontal="left" vertical="center" indent="1"/>
      <protection hidden="1"/>
    </xf>
    <xf numFmtId="0" fontId="31" fillId="0" borderId="46" xfId="0" quotePrefix="1" applyFont="1" applyBorder="1" applyAlignment="1" applyProtection="1">
      <alignment horizontal="right" vertical="center"/>
      <protection hidden="1"/>
    </xf>
    <xf numFmtId="0" fontId="31" fillId="0" borderId="25" xfId="0" quotePrefix="1" applyFont="1" applyBorder="1" applyAlignment="1" applyProtection="1">
      <alignment horizontal="right" vertical="center"/>
      <protection hidden="1"/>
    </xf>
    <xf numFmtId="0" fontId="31" fillId="0" borderId="25" xfId="0" applyFont="1" applyBorder="1" applyAlignment="1" applyProtection="1">
      <alignment horizontal="center" vertical="center"/>
      <protection hidden="1"/>
    </xf>
    <xf numFmtId="0" fontId="31" fillId="0" borderId="47" xfId="0" applyFont="1" applyBorder="1" applyAlignment="1" applyProtection="1">
      <alignment horizontal="left" vertical="center" indent="1"/>
      <protection hidden="1"/>
    </xf>
    <xf numFmtId="3" fontId="31" fillId="0" borderId="46" xfId="0" applyNumberFormat="1" applyFont="1" applyBorder="1" applyAlignment="1" applyProtection="1">
      <alignment horizontal="right" vertical="center"/>
      <protection hidden="1"/>
    </xf>
    <xf numFmtId="0" fontId="31" fillId="0" borderId="25" xfId="0" applyFont="1" applyBorder="1" applyAlignment="1" applyProtection="1">
      <alignment horizontal="right" vertical="center"/>
      <protection hidden="1"/>
    </xf>
    <xf numFmtId="0" fontId="16" fillId="0" borderId="67" xfId="0" applyFont="1" applyBorder="1" applyAlignment="1" applyProtection="1">
      <alignment horizontal="center" vertical="center" shrinkToFit="1"/>
      <protection hidden="1"/>
    </xf>
    <xf numFmtId="0" fontId="40" fillId="0" borderId="0" xfId="0" applyFont="1">
      <alignment vertical="center"/>
    </xf>
    <xf numFmtId="0" fontId="7" fillId="0" borderId="33" xfId="0" applyFont="1" applyBorder="1" applyAlignment="1" applyProtection="1">
      <alignment horizontal="center" vertical="center"/>
      <protection locked="0"/>
    </xf>
    <xf numFmtId="0" fontId="0" fillId="0" borderId="21" xfId="0" applyBorder="1" applyAlignment="1" applyProtection="1">
      <alignment horizontal="center" vertical="center"/>
      <protection hidden="1"/>
    </xf>
    <xf numFmtId="0" fontId="0" fillId="0" borderId="0" xfId="0" applyAlignment="1">
      <alignment horizontal="center" vertical="center"/>
    </xf>
    <xf numFmtId="0" fontId="0" fillId="0" borderId="13" xfId="0" applyBorder="1">
      <alignment vertical="center"/>
    </xf>
    <xf numFmtId="0" fontId="7" fillId="12" borderId="136" xfId="0" applyFont="1" applyFill="1" applyBorder="1">
      <alignment vertical="center"/>
    </xf>
    <xf numFmtId="0" fontId="7" fillId="12" borderId="120" xfId="0" applyFont="1" applyFill="1" applyBorder="1" applyAlignment="1" applyProtection="1">
      <alignment horizontal="center" vertical="center"/>
      <protection locked="0"/>
    </xf>
    <xf numFmtId="0" fontId="7" fillId="12" borderId="2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2" fillId="0" borderId="0" xfId="0" applyFont="1" applyAlignment="1">
      <alignment horizontal="center" vertical="center"/>
    </xf>
    <xf numFmtId="0" fontId="3" fillId="0" borderId="0" xfId="0" applyFont="1" applyAlignment="1">
      <alignment horizontal="center" vertical="center"/>
    </xf>
    <xf numFmtId="0" fontId="23" fillId="0" borderId="0" xfId="0" applyFont="1">
      <alignment vertical="center"/>
    </xf>
    <xf numFmtId="0" fontId="7" fillId="0" borderId="136" xfId="0" applyFont="1" applyBorder="1">
      <alignment vertical="center"/>
    </xf>
    <xf numFmtId="0" fontId="7" fillId="0" borderId="120" xfId="0" applyFont="1" applyBorder="1" applyAlignment="1" applyProtection="1">
      <alignment horizontal="center" vertical="center"/>
      <protection locked="0"/>
    </xf>
    <xf numFmtId="0" fontId="7" fillId="0" borderId="83" xfId="0" applyFont="1" applyBorder="1" applyAlignment="1" applyProtection="1">
      <alignment horizontal="center" vertical="center"/>
      <protection locked="0"/>
    </xf>
    <xf numFmtId="0" fontId="7" fillId="0" borderId="134" xfId="0" applyFont="1" applyBorder="1" applyAlignment="1" applyProtection="1">
      <alignment horizontal="center" vertical="center"/>
      <protection locked="0"/>
    </xf>
    <xf numFmtId="0" fontId="7" fillId="0" borderId="123" xfId="0" applyFont="1" applyBorder="1" applyAlignment="1" applyProtection="1">
      <alignment horizontal="center" vertical="center"/>
      <protection locked="0"/>
    </xf>
    <xf numFmtId="0" fontId="7" fillId="0" borderId="122" xfId="0" applyFont="1" applyBorder="1" applyAlignment="1" applyProtection="1">
      <alignment horizontal="center" vertical="center"/>
      <protection locked="0"/>
    </xf>
    <xf numFmtId="0" fontId="7" fillId="0" borderId="44" xfId="0" applyFont="1" applyBorder="1" applyProtection="1">
      <alignment vertical="center"/>
      <protection locked="0"/>
    </xf>
    <xf numFmtId="0" fontId="7" fillId="0" borderId="124" xfId="0" applyFont="1" applyBorder="1" applyAlignment="1" applyProtection="1">
      <alignment horizontal="center" vertical="center"/>
      <protection locked="0"/>
    </xf>
    <xf numFmtId="0" fontId="7" fillId="0" borderId="12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30" xfId="0" applyFont="1" applyBorder="1" applyProtection="1">
      <alignment vertical="center"/>
      <protection locked="0"/>
    </xf>
    <xf numFmtId="0" fontId="7" fillId="0" borderId="33" xfId="0" applyFont="1" applyBorder="1" applyProtection="1">
      <alignment vertical="center"/>
      <protection locked="0"/>
    </xf>
    <xf numFmtId="0" fontId="7" fillId="0" borderId="41" xfId="0" applyFont="1" applyBorder="1" applyProtection="1">
      <alignment vertical="center"/>
      <protection locked="0"/>
    </xf>
    <xf numFmtId="177" fontId="7" fillId="0" borderId="30" xfId="0" applyNumberFormat="1" applyFont="1" applyBorder="1" applyProtection="1">
      <alignment vertical="center"/>
      <protection locked="0"/>
    </xf>
    <xf numFmtId="177" fontId="7" fillId="0" borderId="33" xfId="0" applyNumberFormat="1" applyFont="1" applyBorder="1" applyAlignment="1" applyProtection="1">
      <alignment horizontal="center" vertical="center"/>
      <protection locked="0"/>
    </xf>
    <xf numFmtId="177" fontId="7" fillId="0" borderId="33" xfId="0" applyNumberFormat="1" applyFont="1" applyBorder="1" applyProtection="1">
      <alignment vertical="center"/>
      <protection locked="0"/>
    </xf>
    <xf numFmtId="177" fontId="7" fillId="0" borderId="41" xfId="0" applyNumberFormat="1" applyFont="1" applyBorder="1" applyProtection="1">
      <alignment vertical="center"/>
      <protection locked="0"/>
    </xf>
    <xf numFmtId="0" fontId="30" fillId="0" borderId="0" xfId="0" applyFont="1" applyAlignment="1">
      <alignment horizontal="center" vertical="center"/>
    </xf>
    <xf numFmtId="0" fontId="8" fillId="0" borderId="0" xfId="0" applyFont="1">
      <alignment vertical="center"/>
    </xf>
    <xf numFmtId="0" fontId="7" fillId="0" borderId="0" xfId="0" applyFont="1" applyAlignment="1" applyProtection="1">
      <alignment horizontal="center" vertical="center" shrinkToFit="1"/>
      <protection locked="0"/>
    </xf>
    <xf numFmtId="0" fontId="56" fillId="0" borderId="0" xfId="0" applyFont="1">
      <alignment vertical="center"/>
    </xf>
    <xf numFmtId="0" fontId="52" fillId="0" borderId="0" xfId="0" applyFont="1" applyAlignment="1">
      <alignment horizontal="center" vertical="center"/>
    </xf>
    <xf numFmtId="0" fontId="57" fillId="0" borderId="0" xfId="0" applyFont="1" applyAlignment="1">
      <alignment horizontal="center" vertical="center"/>
    </xf>
    <xf numFmtId="0" fontId="53" fillId="0" borderId="0" xfId="0" applyFont="1">
      <alignment vertical="center"/>
    </xf>
    <xf numFmtId="0" fontId="57" fillId="0" borderId="0" xfId="0" applyFont="1">
      <alignment vertical="center"/>
    </xf>
    <xf numFmtId="0" fontId="54" fillId="0" borderId="0" xfId="0" applyFont="1">
      <alignment vertical="center"/>
    </xf>
    <xf numFmtId="0" fontId="58" fillId="0" borderId="0" xfId="0" applyFont="1">
      <alignment vertical="center"/>
    </xf>
    <xf numFmtId="0" fontId="46" fillId="0" borderId="0" xfId="1" applyFont="1" applyFill="1" applyBorder="1" applyAlignment="1">
      <alignment horizontal="center" vertical="center" wrapText="1"/>
    </xf>
    <xf numFmtId="0" fontId="58" fillId="0" borderId="13" xfId="0" applyFont="1" applyBorder="1" applyAlignment="1" applyProtection="1">
      <alignment vertical="center" wrapText="1"/>
      <protection locked="0"/>
    </xf>
    <xf numFmtId="0" fontId="58" fillId="0" borderId="0" xfId="0" applyFont="1" applyAlignment="1" applyProtection="1">
      <alignment vertical="center" wrapText="1"/>
      <protection locked="0"/>
    </xf>
    <xf numFmtId="0" fontId="7" fillId="0" borderId="68" xfId="0" applyFont="1" applyBorder="1">
      <alignment vertical="center"/>
    </xf>
    <xf numFmtId="0" fontId="56" fillId="0" borderId="0" xfId="0" applyFont="1" applyAlignment="1">
      <alignment horizontal="center" vertical="center" wrapText="1"/>
    </xf>
    <xf numFmtId="0" fontId="59" fillId="0" borderId="0" xfId="0" applyFont="1" applyAlignment="1">
      <alignment horizontal="center" vertical="center" wrapText="1"/>
    </xf>
    <xf numFmtId="0" fontId="55" fillId="0" borderId="0" xfId="0" applyFont="1" applyAlignment="1">
      <alignment vertical="center" wrapText="1"/>
    </xf>
    <xf numFmtId="0" fontId="64" fillId="0" borderId="0" xfId="0" applyFont="1" applyAlignment="1" applyProtection="1">
      <alignment horizontal="center" vertical="center"/>
      <protection locked="0"/>
    </xf>
    <xf numFmtId="0" fontId="51" fillId="0" borderId="0" xfId="0" applyFont="1">
      <alignment vertical="center"/>
    </xf>
    <xf numFmtId="0" fontId="29" fillId="0" borderId="0" xfId="0" applyFont="1">
      <alignment vertical="center"/>
    </xf>
    <xf numFmtId="0" fontId="32" fillId="0" borderId="0" xfId="0" applyFont="1" applyAlignment="1">
      <alignment horizontal="center" vertical="center"/>
    </xf>
    <xf numFmtId="0" fontId="7" fillId="9" borderId="0" xfId="0" applyFont="1" applyFill="1" applyAlignment="1" applyProtection="1">
      <alignment horizontal="center" vertical="center"/>
      <protection locked="0"/>
    </xf>
    <xf numFmtId="0" fontId="7" fillId="2" borderId="84" xfId="0" applyFont="1" applyFill="1" applyBorder="1" applyAlignment="1">
      <alignment horizontal="center" vertical="center"/>
    </xf>
    <xf numFmtId="0" fontId="7" fillId="2" borderId="90" xfId="0" applyFont="1" applyFill="1" applyBorder="1" applyAlignment="1">
      <alignment horizontal="center" vertical="center"/>
    </xf>
    <xf numFmtId="0" fontId="31" fillId="9" borderId="20" xfId="0" applyFont="1" applyFill="1" applyBorder="1" applyAlignment="1" applyProtection="1">
      <alignment horizontal="center" vertical="center"/>
      <protection locked="0" hidden="1"/>
    </xf>
    <xf numFmtId="0" fontId="75" fillId="0" borderId="0" xfId="0" applyFont="1">
      <alignment vertical="center"/>
    </xf>
    <xf numFmtId="0" fontId="75" fillId="0" borderId="0" xfId="0" applyFont="1" applyAlignment="1">
      <alignment horizontal="right" vertical="center"/>
    </xf>
    <xf numFmtId="0" fontId="2" fillId="0" borderId="0" xfId="0" applyFont="1" applyAlignment="1">
      <alignment horizontal="center" vertical="center"/>
    </xf>
    <xf numFmtId="0" fontId="78" fillId="0" borderId="50" xfId="0" applyFont="1" applyBorder="1" applyAlignment="1">
      <alignment horizontal="center" vertical="center"/>
    </xf>
    <xf numFmtId="0" fontId="78" fillId="0" borderId="24" xfId="0" applyFont="1" applyBorder="1" applyAlignment="1">
      <alignment horizontal="center" vertical="center" shrinkToFit="1"/>
    </xf>
    <xf numFmtId="0" fontId="42" fillId="0" borderId="62" xfId="0" applyFont="1" applyBorder="1">
      <alignment vertical="center"/>
    </xf>
    <xf numFmtId="0" fontId="78" fillId="0" borderId="0" xfId="0" applyFont="1" applyAlignment="1">
      <alignment horizontal="center" vertical="center"/>
    </xf>
    <xf numFmtId="0" fontId="78" fillId="0" borderId="0" xfId="0" applyFont="1" applyAlignment="1">
      <alignment horizontal="center" vertical="center" shrinkToFit="1"/>
    </xf>
    <xf numFmtId="0" fontId="81" fillId="0" borderId="0" xfId="0" applyFont="1" applyAlignment="1">
      <alignment vertical="center" shrinkToFit="1"/>
    </xf>
    <xf numFmtId="0" fontId="83" fillId="0" borderId="68" xfId="0" applyFont="1" applyBorder="1">
      <alignment vertical="center"/>
    </xf>
    <xf numFmtId="0" fontId="83" fillId="0" borderId="0" xfId="0" applyFont="1">
      <alignment vertical="center"/>
    </xf>
    <xf numFmtId="0" fontId="83" fillId="0" borderId="152" xfId="0" applyFont="1" applyBorder="1">
      <alignment vertical="center"/>
    </xf>
    <xf numFmtId="0" fontId="85" fillId="0" borderId="0" xfId="0" applyFont="1">
      <alignment vertical="center"/>
    </xf>
    <xf numFmtId="0" fontId="86" fillId="0" borderId="0" xfId="0" applyFont="1">
      <alignment vertical="center"/>
    </xf>
    <xf numFmtId="0" fontId="87" fillId="0" borderId="0" xfId="0" applyFont="1">
      <alignment vertical="center"/>
    </xf>
    <xf numFmtId="0" fontId="29" fillId="0" borderId="0" xfId="0" applyFont="1" applyAlignment="1">
      <alignment vertical="center" shrinkToFit="1"/>
    </xf>
    <xf numFmtId="0" fontId="85" fillId="0" borderId="0" xfId="0" applyFont="1" applyAlignment="1">
      <alignment vertical="center" shrinkToFit="1"/>
    </xf>
    <xf numFmtId="0" fontId="86" fillId="0" borderId="0" xfId="0" applyFont="1" applyAlignment="1">
      <alignment vertical="center" shrinkToFit="1"/>
    </xf>
    <xf numFmtId="0" fontId="87" fillId="0" borderId="0" xfId="0" applyFont="1" applyAlignment="1">
      <alignment vertical="center" shrinkToFit="1"/>
    </xf>
    <xf numFmtId="0" fontId="88" fillId="0" borderId="67" xfId="0" applyFont="1" applyBorder="1" applyAlignment="1">
      <alignment horizontal="left" vertical="center" wrapText="1"/>
    </xf>
    <xf numFmtId="0" fontId="29" fillId="0" borderId="0" xfId="0" applyFont="1" applyAlignment="1">
      <alignment vertical="center" wrapText="1"/>
    </xf>
    <xf numFmtId="0" fontId="91" fillId="0" borderId="0" xfId="0" applyFont="1">
      <alignment vertical="center"/>
    </xf>
    <xf numFmtId="0" fontId="7" fillId="16" borderId="136" xfId="0" applyFont="1" applyFill="1" applyBorder="1" applyAlignment="1">
      <alignment horizontal="center" vertical="center"/>
    </xf>
    <xf numFmtId="0" fontId="7" fillId="16" borderId="120" xfId="0" applyFont="1" applyFill="1" applyBorder="1" applyAlignment="1" applyProtection="1">
      <alignment horizontal="center" vertical="center"/>
      <protection locked="0"/>
    </xf>
    <xf numFmtId="0" fontId="7" fillId="16" borderId="20" xfId="0" applyFont="1" applyFill="1" applyBorder="1" applyAlignment="1" applyProtection="1">
      <alignment horizontal="center" vertical="center"/>
      <protection locked="0"/>
    </xf>
    <xf numFmtId="0" fontId="8" fillId="16" borderId="20" xfId="0" applyFont="1" applyFill="1" applyBorder="1" applyAlignment="1" applyProtection="1">
      <alignment horizontal="center" vertical="center"/>
      <protection locked="0"/>
    </xf>
    <xf numFmtId="0" fontId="7" fillId="16" borderId="44" xfId="0" applyFont="1" applyFill="1" applyBorder="1" applyAlignment="1" applyProtection="1">
      <alignment horizontal="center" vertical="center"/>
      <protection locked="0"/>
    </xf>
    <xf numFmtId="0" fontId="58" fillId="16" borderId="20" xfId="0" applyFont="1" applyFill="1" applyBorder="1" applyAlignment="1" applyProtection="1">
      <alignment horizontal="center" vertical="center"/>
      <protection locked="0"/>
    </xf>
    <xf numFmtId="0" fontId="73" fillId="16" borderId="20" xfId="0" applyFont="1" applyFill="1" applyBorder="1" applyAlignment="1" applyProtection="1">
      <alignment horizontal="center" vertical="center"/>
      <protection locked="0"/>
    </xf>
    <xf numFmtId="0" fontId="78" fillId="0" borderId="154" xfId="0" applyFont="1" applyBorder="1" applyAlignment="1">
      <alignment horizontal="center" vertical="center"/>
    </xf>
    <xf numFmtId="0" fontId="78" fillId="0" borderId="155" xfId="0" applyFont="1" applyBorder="1" applyAlignment="1">
      <alignment horizontal="center" vertical="center" shrinkToFit="1"/>
    </xf>
    <xf numFmtId="0" fontId="42" fillId="0" borderId="156" xfId="0" applyFont="1" applyBorder="1">
      <alignment vertical="center"/>
    </xf>
    <xf numFmtId="0" fontId="78" fillId="0" borderId="155" xfId="0" applyFont="1" applyBorder="1" applyAlignment="1">
      <alignment horizontal="center" vertical="center" wrapText="1" shrinkToFit="1"/>
    </xf>
    <xf numFmtId="0" fontId="42" fillId="0" borderId="156" xfId="0" applyFont="1" applyBorder="1" applyAlignment="1">
      <alignment vertical="center" wrapText="1"/>
    </xf>
    <xf numFmtId="0" fontId="78" fillId="0" borderId="157" xfId="0" applyFont="1" applyBorder="1" applyAlignment="1">
      <alignment horizontal="center" vertical="center"/>
    </xf>
    <xf numFmtId="0" fontId="78" fillId="0" borderId="158" xfId="0" applyFont="1" applyBorder="1" applyAlignment="1">
      <alignment horizontal="center" vertical="center" wrapText="1" shrinkToFit="1"/>
    </xf>
    <xf numFmtId="0" fontId="42" fillId="0" borderId="159" xfId="0" applyFont="1" applyBorder="1" applyAlignment="1">
      <alignment vertical="center" wrapText="1"/>
    </xf>
    <xf numFmtId="0" fontId="78" fillId="0" borderId="160" xfId="0" applyFont="1" applyBorder="1" applyAlignment="1">
      <alignment horizontal="center" vertical="center"/>
    </xf>
    <xf numFmtId="0" fontId="78" fillId="0" borderId="161" xfId="0" applyFont="1" applyBorder="1" applyAlignment="1">
      <alignment horizontal="center" vertical="center" shrinkToFit="1"/>
    </xf>
    <xf numFmtId="0" fontId="42" fillId="0" borderId="162" xfId="0" applyFont="1" applyBorder="1" applyAlignment="1">
      <alignment vertical="center" shrinkToFit="1"/>
    </xf>
    <xf numFmtId="0" fontId="89" fillId="0" borderId="163" xfId="0" applyFont="1" applyBorder="1" applyAlignment="1">
      <alignment horizontal="center" vertical="center" wrapText="1"/>
    </xf>
    <xf numFmtId="0" fontId="81" fillId="0" borderId="163" xfId="0" applyFont="1" applyBorder="1" applyAlignment="1">
      <alignment horizontal="center" vertical="center" wrapText="1"/>
    </xf>
    <xf numFmtId="0" fontId="7" fillId="0" borderId="142" xfId="0" applyFont="1" applyBorder="1">
      <alignment vertical="center"/>
    </xf>
    <xf numFmtId="0" fontId="7" fillId="2" borderId="142" xfId="0" applyFont="1" applyFill="1" applyBorder="1" applyAlignment="1">
      <alignment horizontal="center" vertical="center"/>
    </xf>
    <xf numFmtId="0" fontId="7" fillId="4" borderId="143" xfId="0" applyFont="1" applyFill="1" applyBorder="1" applyAlignment="1" applyProtection="1">
      <alignment horizontal="center" vertical="center"/>
      <protection locked="0"/>
    </xf>
    <xf numFmtId="0" fontId="7" fillId="2" borderId="147" xfId="0" applyFont="1" applyFill="1" applyBorder="1" applyAlignment="1">
      <alignment horizontal="center" vertical="center"/>
    </xf>
    <xf numFmtId="0" fontId="7" fillId="4" borderId="148" xfId="0" applyFont="1" applyFill="1" applyBorder="1" applyAlignment="1" applyProtection="1">
      <alignment horizontal="center" vertical="center"/>
      <protection locked="0"/>
    </xf>
    <xf numFmtId="0" fontId="7" fillId="0" borderId="142" xfId="0" applyFont="1" applyBorder="1" applyAlignment="1">
      <alignment horizontal="center" vertical="center" shrinkToFit="1"/>
    </xf>
    <xf numFmtId="0" fontId="7" fillId="0" borderId="149" xfId="0" applyFont="1" applyBorder="1">
      <alignment vertical="center"/>
    </xf>
    <xf numFmtId="0" fontId="7" fillId="0" borderId="142" xfId="0" applyFont="1" applyBorder="1" applyAlignment="1">
      <alignment horizontal="center" vertical="center"/>
    </xf>
    <xf numFmtId="0" fontId="7" fillId="0" borderId="153" xfId="0" applyFont="1" applyBorder="1">
      <alignment vertical="center"/>
    </xf>
    <xf numFmtId="0" fontId="7" fillId="2" borderId="176" xfId="0" applyFont="1" applyFill="1" applyBorder="1" applyAlignment="1">
      <alignment horizontal="center" vertical="center"/>
    </xf>
    <xf numFmtId="0" fontId="7" fillId="4" borderId="177" xfId="0" applyFont="1" applyFill="1" applyBorder="1" applyAlignment="1" applyProtection="1">
      <alignment horizontal="center" vertical="center"/>
      <protection locked="0"/>
    </xf>
    <xf numFmtId="0" fontId="7" fillId="2" borderId="178" xfId="0" applyFont="1" applyFill="1" applyBorder="1" applyAlignment="1">
      <alignment horizontal="center" vertical="center"/>
    </xf>
    <xf numFmtId="0" fontId="7" fillId="4" borderId="181" xfId="0" applyFont="1" applyFill="1" applyBorder="1" applyAlignment="1" applyProtection="1">
      <alignment horizontal="center" vertical="center"/>
      <protection locked="0"/>
    </xf>
    <xf numFmtId="0" fontId="7" fillId="0" borderId="186" xfId="0" applyFont="1" applyBorder="1" applyProtection="1">
      <alignment vertical="center"/>
      <protection locked="0"/>
    </xf>
    <xf numFmtId="0" fontId="7" fillId="0" borderId="176" xfId="0" applyFont="1" applyBorder="1">
      <alignment vertical="center"/>
    </xf>
    <xf numFmtId="0" fontId="7" fillId="0" borderId="176" xfId="0" applyFont="1" applyBorder="1" applyAlignment="1">
      <alignment horizontal="center" vertical="center" shrinkToFit="1"/>
    </xf>
    <xf numFmtId="0" fontId="7" fillId="0" borderId="173" xfId="0" applyFont="1" applyBorder="1">
      <alignment vertical="center"/>
    </xf>
    <xf numFmtId="0" fontId="7" fillId="0" borderId="176" xfId="0" applyFont="1" applyBorder="1" applyAlignment="1">
      <alignment horizontal="center" vertical="center"/>
    </xf>
    <xf numFmtId="178" fontId="31" fillId="0" borderId="172" xfId="0" applyNumberFormat="1" applyFont="1" applyBorder="1" applyAlignment="1" applyProtection="1">
      <alignment vertical="center" shrinkToFit="1"/>
      <protection hidden="1"/>
    </xf>
    <xf numFmtId="0" fontId="31" fillId="0" borderId="171" xfId="0" applyFont="1" applyBorder="1" applyAlignment="1" applyProtection="1">
      <alignment horizontal="center" vertical="center"/>
      <protection hidden="1"/>
    </xf>
    <xf numFmtId="0" fontId="13" fillId="0" borderId="152" xfId="0" applyFont="1" applyBorder="1" applyAlignment="1" applyProtection="1">
      <alignment horizontal="right" vertical="center" shrinkToFit="1"/>
      <protection hidden="1"/>
    </xf>
    <xf numFmtId="0" fontId="18" fillId="0" borderId="192" xfId="0" applyFont="1" applyBorder="1" applyAlignment="1" applyProtection="1">
      <alignment horizontal="center" vertical="center"/>
      <protection hidden="1"/>
    </xf>
    <xf numFmtId="0" fontId="16" fillId="0" borderId="176" xfId="0" applyFont="1" applyBorder="1" applyAlignment="1" applyProtection="1">
      <alignment horizontal="center" vertical="center" shrinkToFit="1"/>
      <protection hidden="1"/>
    </xf>
    <xf numFmtId="0" fontId="31" fillId="0" borderId="153" xfId="0" applyFont="1" applyBorder="1" applyAlignment="1" applyProtection="1">
      <alignment horizontal="center" vertical="center"/>
      <protection hidden="1"/>
    </xf>
    <xf numFmtId="0" fontId="34" fillId="0" borderId="153" xfId="0" applyFont="1" applyBorder="1" applyProtection="1">
      <alignment vertical="center"/>
      <protection hidden="1"/>
    </xf>
    <xf numFmtId="0" fontId="34" fillId="0" borderId="174" xfId="0" applyFont="1" applyBorder="1" applyAlignment="1" applyProtection="1">
      <alignment horizontal="center" vertical="center"/>
      <protection hidden="1"/>
    </xf>
    <xf numFmtId="0" fontId="20" fillId="0" borderId="153" xfId="0" applyFont="1" applyBorder="1" applyAlignment="1" applyProtection="1">
      <alignment horizontal="center" vertical="center"/>
      <protection hidden="1"/>
    </xf>
    <xf numFmtId="0" fontId="41" fillId="0" borderId="153" xfId="0" applyFont="1" applyBorder="1" applyAlignment="1" applyProtection="1">
      <alignment horizontal="center" vertical="center"/>
      <protection hidden="1"/>
    </xf>
    <xf numFmtId="0" fontId="24" fillId="0" borderId="153" xfId="0" applyFont="1" applyBorder="1" applyAlignment="1" applyProtection="1">
      <alignment horizontal="center" vertical="center"/>
      <protection hidden="1"/>
    </xf>
    <xf numFmtId="183" fontId="20" fillId="0" borderId="153" xfId="0" applyNumberFormat="1" applyFont="1" applyBorder="1" applyAlignment="1" applyProtection="1">
      <alignment horizontal="center" vertical="center"/>
      <protection hidden="1"/>
    </xf>
    <xf numFmtId="183" fontId="20" fillId="0" borderId="153" xfId="0" applyNumberFormat="1" applyFont="1" applyBorder="1" applyProtection="1">
      <alignment vertical="center"/>
      <protection hidden="1"/>
    </xf>
    <xf numFmtId="0" fontId="31" fillId="0" borderId="197" xfId="0" applyFont="1" applyBorder="1" applyAlignment="1" applyProtection="1">
      <alignment horizontal="center" vertical="center"/>
      <protection hidden="1"/>
    </xf>
    <xf numFmtId="0" fontId="31" fillId="0" borderId="182" xfId="0" applyFont="1" applyBorder="1" applyAlignment="1" applyProtection="1">
      <alignment horizontal="right" vertical="center"/>
      <protection hidden="1"/>
    </xf>
    <xf numFmtId="0" fontId="31" fillId="0" borderId="183" xfId="0" applyFont="1" applyBorder="1" applyAlignment="1" applyProtection="1">
      <alignment horizontal="right" vertical="center"/>
      <protection hidden="1"/>
    </xf>
    <xf numFmtId="0" fontId="31" fillId="0" borderId="183" xfId="0" applyFont="1" applyBorder="1" applyAlignment="1" applyProtection="1">
      <alignment horizontal="center" vertical="center"/>
      <protection hidden="1"/>
    </xf>
    <xf numFmtId="0" fontId="31" fillId="0" borderId="184" xfId="0" applyFont="1" applyBorder="1" applyAlignment="1" applyProtection="1">
      <alignment horizontal="left" vertical="center" indent="1"/>
      <protection hidden="1"/>
    </xf>
    <xf numFmtId="3" fontId="31" fillId="0" borderId="173" xfId="0" applyNumberFormat="1" applyFont="1" applyBorder="1" applyAlignment="1" applyProtection="1">
      <alignment horizontal="right" vertical="center"/>
      <protection hidden="1"/>
    </xf>
    <xf numFmtId="0" fontId="31" fillId="0" borderId="171" xfId="0" applyFont="1" applyBorder="1" applyAlignment="1" applyProtection="1">
      <alignment horizontal="right" vertical="center"/>
      <protection hidden="1"/>
    </xf>
    <xf numFmtId="0" fontId="31" fillId="0" borderId="171" xfId="0" applyFont="1" applyBorder="1" applyAlignment="1" applyProtection="1">
      <alignment horizontal="left" vertical="center"/>
      <protection hidden="1"/>
    </xf>
    <xf numFmtId="0" fontId="31" fillId="0" borderId="174" xfId="0" applyFont="1" applyBorder="1" applyAlignment="1" applyProtection="1">
      <alignment horizontal="left" vertical="center" indent="1"/>
      <protection hidden="1"/>
    </xf>
    <xf numFmtId="0" fontId="31" fillId="0" borderId="171" xfId="0" applyFont="1" applyBorder="1" applyProtection="1">
      <alignment vertical="center"/>
      <protection hidden="1"/>
    </xf>
    <xf numFmtId="0" fontId="31" fillId="0" borderId="174" xfId="0" applyFont="1" applyBorder="1" applyProtection="1">
      <alignment vertical="center"/>
      <protection hidden="1"/>
    </xf>
    <xf numFmtId="0" fontId="31" fillId="0" borderId="171" xfId="0" applyFont="1" applyBorder="1" applyAlignment="1" applyProtection="1">
      <alignment vertical="center" shrinkToFit="1"/>
      <protection hidden="1"/>
    </xf>
    <xf numFmtId="0" fontId="31" fillId="0" borderId="200" xfId="0" applyFont="1" applyBorder="1" applyAlignment="1" applyProtection="1">
      <alignment horizontal="center" vertical="center"/>
      <protection hidden="1"/>
    </xf>
    <xf numFmtId="0" fontId="31" fillId="0" borderId="204" xfId="0" applyFont="1" applyBorder="1" applyAlignment="1" applyProtection="1">
      <alignment horizontal="center" vertical="center"/>
      <protection hidden="1"/>
    </xf>
    <xf numFmtId="0" fontId="9" fillId="0" borderId="153" xfId="0" applyFont="1" applyBorder="1" applyAlignment="1" applyProtection="1">
      <alignment horizontal="center" vertical="center"/>
      <protection hidden="1"/>
    </xf>
    <xf numFmtId="0" fontId="19" fillId="0" borderId="153" xfId="0" applyFont="1" applyBorder="1" applyAlignment="1" applyProtection="1">
      <alignment horizontal="center" vertical="center"/>
      <protection hidden="1"/>
    </xf>
    <xf numFmtId="0" fontId="0" fillId="0" borderId="178" xfId="0" applyBorder="1" applyAlignment="1" applyProtection="1">
      <alignment horizontal="center" vertical="center"/>
      <protection hidden="1"/>
    </xf>
    <xf numFmtId="0" fontId="2" fillId="0" borderId="178" xfId="0" applyFont="1" applyBorder="1" applyAlignment="1" applyProtection="1">
      <alignment horizontal="center" vertical="center" wrapText="1"/>
      <protection hidden="1"/>
    </xf>
    <xf numFmtId="0" fontId="0" fillId="0" borderId="178" xfId="0" applyBorder="1" applyAlignment="1" applyProtection="1">
      <alignment horizontal="center" vertical="center" wrapText="1"/>
      <protection hidden="1"/>
    </xf>
    <xf numFmtId="0" fontId="2" fillId="0" borderId="181" xfId="0" applyFont="1" applyBorder="1" applyAlignment="1" applyProtection="1">
      <alignment horizontal="center" vertical="center" wrapText="1"/>
      <protection hidden="1"/>
    </xf>
    <xf numFmtId="0" fontId="2" fillId="7" borderId="205" xfId="0" applyFont="1" applyFill="1" applyBorder="1" applyAlignment="1" applyProtection="1">
      <alignment horizontal="center" vertical="center"/>
      <protection hidden="1"/>
    </xf>
    <xf numFmtId="0" fontId="59" fillId="0" borderId="0" xfId="0" applyFont="1" applyAlignment="1">
      <alignment horizontal="left" vertical="center" wrapText="1"/>
    </xf>
    <xf numFmtId="0" fontId="88" fillId="0" borderId="68" xfId="0" applyFont="1" applyBorder="1" applyAlignment="1">
      <alignment horizontal="left" vertical="center" wrapText="1"/>
    </xf>
    <xf numFmtId="0" fontId="88" fillId="0" borderId="0" xfId="0" applyFont="1" applyAlignment="1">
      <alignment horizontal="left" vertical="center" wrapText="1"/>
    </xf>
    <xf numFmtId="0" fontId="88" fillId="0" borderId="152" xfId="0" applyFont="1" applyBorder="1" applyAlignment="1">
      <alignment horizontal="left" vertical="center" wrapText="1"/>
    </xf>
    <xf numFmtId="0" fontId="81" fillId="0" borderId="164" xfId="0" applyFont="1" applyBorder="1" applyAlignment="1">
      <alignment horizontal="left" vertical="center" wrapText="1"/>
    </xf>
    <xf numFmtId="0" fontId="81" fillId="0" borderId="165" xfId="0" applyFont="1" applyBorder="1" applyAlignment="1">
      <alignment horizontal="left" vertical="center" wrapText="1"/>
    </xf>
    <xf numFmtId="0" fontId="90" fillId="0" borderId="166" xfId="0" applyFont="1" applyBorder="1" applyAlignment="1">
      <alignment horizontal="right" vertical="center"/>
    </xf>
    <xf numFmtId="0" fontId="82" fillId="0" borderId="13" xfId="0" applyFont="1" applyBorder="1" applyAlignment="1">
      <alignment horizontal="left" vertical="center" wrapText="1" shrinkToFit="1"/>
    </xf>
    <xf numFmtId="0" fontId="82" fillId="0" borderId="0" xfId="0" applyFont="1" applyAlignment="1">
      <alignment horizontal="left" vertical="center" wrapText="1" shrinkToFit="1"/>
    </xf>
    <xf numFmtId="0" fontId="82" fillId="0" borderId="14" xfId="0" applyFont="1" applyBorder="1" applyAlignment="1">
      <alignment horizontal="left" vertical="center" wrapText="1" shrinkToFit="1"/>
    </xf>
    <xf numFmtId="0" fontId="72" fillId="0" borderId="68" xfId="0" applyFont="1" applyBorder="1" applyAlignment="1">
      <alignment horizontal="left" vertical="center" wrapText="1"/>
    </xf>
    <xf numFmtId="0" fontId="83" fillId="0" borderId="0" xfId="0" applyFont="1" applyAlignment="1">
      <alignment horizontal="left" vertical="center" wrapText="1"/>
    </xf>
    <xf numFmtId="0" fontId="83" fillId="0" borderId="152" xfId="0" applyFont="1" applyBorder="1" applyAlignment="1">
      <alignment horizontal="left" vertical="center" wrapText="1"/>
    </xf>
    <xf numFmtId="0" fontId="72" fillId="0" borderId="0" xfId="0" applyFont="1" applyAlignment="1">
      <alignment horizontal="left" vertical="center" wrapText="1"/>
    </xf>
    <xf numFmtId="0" fontId="72" fillId="0" borderId="152" xfId="0" applyFont="1" applyBorder="1" applyAlignment="1">
      <alignment horizontal="left" vertical="center" wrapText="1"/>
    </xf>
    <xf numFmtId="0" fontId="88" fillId="0" borderId="66" xfId="0" applyFont="1" applyBorder="1" applyAlignment="1">
      <alignment horizontal="left" vertical="center" wrapText="1"/>
    </xf>
    <xf numFmtId="0" fontId="88" fillId="0" borderId="67" xfId="0" applyFont="1" applyBorder="1" applyAlignment="1">
      <alignment horizontal="left" vertical="center" wrapText="1"/>
    </xf>
    <xf numFmtId="0" fontId="88" fillId="0" borderId="5" xfId="0" applyFont="1" applyBorder="1" applyAlignment="1">
      <alignment horizontal="left" vertical="center" wrapText="1"/>
    </xf>
    <xf numFmtId="0" fontId="50" fillId="15" borderId="163" xfId="0" applyFont="1" applyFill="1" applyBorder="1" applyAlignment="1">
      <alignment horizontal="center" vertical="top" wrapText="1"/>
    </xf>
    <xf numFmtId="0" fontId="50" fillId="15" borderId="164" xfId="0" applyFont="1" applyFill="1" applyBorder="1" applyAlignment="1">
      <alignment horizontal="center" vertical="top" wrapText="1"/>
    </xf>
    <xf numFmtId="0" fontId="50" fillId="15" borderId="165" xfId="0" applyFont="1" applyFill="1" applyBorder="1" applyAlignment="1">
      <alignment horizontal="center" vertical="top" wrapText="1"/>
    </xf>
    <xf numFmtId="0" fontId="88" fillId="0" borderId="164" xfId="0" applyFont="1" applyBorder="1" applyAlignment="1">
      <alignment horizontal="left" vertical="center" wrapText="1"/>
    </xf>
    <xf numFmtId="0" fontId="88" fillId="0" borderId="165" xfId="0" applyFont="1" applyBorder="1" applyAlignment="1">
      <alignment horizontal="left" vertical="center" wrapText="1"/>
    </xf>
    <xf numFmtId="0" fontId="83" fillId="0" borderId="68" xfId="0" applyFont="1" applyBorder="1" applyAlignment="1">
      <alignment horizontal="left" vertical="center" shrinkToFit="1"/>
    </xf>
    <xf numFmtId="0" fontId="83" fillId="0" borderId="0" xfId="0" applyFont="1" applyAlignment="1">
      <alignment horizontal="left" vertical="center" shrinkToFit="1"/>
    </xf>
    <xf numFmtId="0" fontId="83" fillId="0" borderId="152" xfId="0" applyFont="1" applyBorder="1" applyAlignment="1">
      <alignment horizontal="left" vertical="center" shrinkToFit="1"/>
    </xf>
    <xf numFmtId="0" fontId="93" fillId="0" borderId="68" xfId="0" applyFont="1" applyBorder="1" applyAlignment="1">
      <alignment horizontal="left" vertical="center" wrapText="1"/>
    </xf>
    <xf numFmtId="0" fontId="83" fillId="0" borderId="0" xfId="0" applyFont="1" applyAlignment="1">
      <alignment horizontal="left" vertical="center"/>
    </xf>
    <xf numFmtId="0" fontId="83" fillId="0" borderId="152" xfId="0" applyFont="1" applyBorder="1" applyAlignment="1">
      <alignment horizontal="left" vertical="center"/>
    </xf>
    <xf numFmtId="0" fontId="50" fillId="15" borderId="30" xfId="0" applyFont="1" applyFill="1" applyBorder="1" applyAlignment="1">
      <alignment horizontal="center" vertical="center"/>
    </xf>
    <xf numFmtId="0" fontId="50" fillId="15" borderId="33" xfId="0" applyFont="1" applyFill="1" applyBorder="1" applyAlignment="1">
      <alignment horizontal="center" vertical="center"/>
    </xf>
    <xf numFmtId="0" fontId="50" fillId="15" borderId="41" xfId="0" applyFont="1" applyFill="1" applyBorder="1" applyAlignment="1">
      <alignment horizontal="center" vertical="center"/>
    </xf>
    <xf numFmtId="0" fontId="82" fillId="0" borderId="118" xfId="0" applyFont="1" applyBorder="1" applyAlignment="1">
      <alignment horizontal="left" vertical="center" wrapText="1" shrinkToFit="1"/>
    </xf>
    <xf numFmtId="0" fontId="82" fillId="0" borderId="109" xfId="0" applyFont="1" applyBorder="1" applyAlignment="1">
      <alignment horizontal="left" vertical="center" wrapText="1" shrinkToFit="1"/>
    </xf>
    <xf numFmtId="0" fontId="82" fillId="0" borderId="51" xfId="0" applyFont="1" applyBorder="1" applyAlignment="1">
      <alignment horizontal="left" vertical="center" wrapText="1" shrinkToFit="1"/>
    </xf>
    <xf numFmtId="0" fontId="82" fillId="0" borderId="17" xfId="0" applyFont="1" applyBorder="1" applyAlignment="1">
      <alignment horizontal="left" vertical="center"/>
    </xf>
    <xf numFmtId="0" fontId="82" fillId="0" borderId="18" xfId="0" applyFont="1" applyBorder="1" applyAlignment="1">
      <alignment horizontal="left" vertical="center"/>
    </xf>
    <xf numFmtId="0" fontId="82" fillId="0" borderId="19" xfId="0" applyFont="1" applyBorder="1" applyAlignment="1">
      <alignment horizontal="left" vertical="center"/>
    </xf>
    <xf numFmtId="0" fontId="0" fillId="0" borderId="67" xfId="0" applyBorder="1" applyAlignment="1">
      <alignment horizontal="center" vertical="center"/>
    </xf>
    <xf numFmtId="0" fontId="74" fillId="14" borderId="0" xfId="0" applyFont="1" applyFill="1" applyAlignment="1">
      <alignment horizontal="center" vertical="center" wrapText="1" shrinkToFit="1"/>
    </xf>
    <xf numFmtId="0" fontId="76" fillId="0" borderId="0" xfId="0" applyFont="1" applyAlignment="1">
      <alignment horizontal="center" vertical="center"/>
    </xf>
    <xf numFmtId="0" fontId="77" fillId="0" borderId="0" xfId="0" applyFont="1" applyAlignment="1">
      <alignment horizontal="center" vertical="center"/>
    </xf>
    <xf numFmtId="0" fontId="7" fillId="3" borderId="30" xfId="0" applyFont="1" applyFill="1" applyBorder="1" applyAlignment="1" applyProtection="1">
      <alignment horizontal="center" vertical="center"/>
      <protection locked="0"/>
    </xf>
    <xf numFmtId="0" fontId="7" fillId="3" borderId="33"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 fillId="0" borderId="41" xfId="0" applyFont="1" applyBorder="1" applyAlignment="1" applyProtection="1">
      <alignment horizontal="center" vertical="center"/>
      <protection locked="0"/>
    </xf>
    <xf numFmtId="0" fontId="7" fillId="3" borderId="53"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0" fontId="7" fillId="3" borderId="150"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3" borderId="135"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38" xfId="0" applyFont="1" applyFill="1" applyBorder="1" applyAlignment="1" applyProtection="1">
      <alignment horizontal="center" vertical="center" wrapText="1"/>
      <protection locked="0"/>
    </xf>
    <xf numFmtId="0" fontId="7" fillId="3" borderId="2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29" xfId="0" applyFont="1" applyFill="1" applyBorder="1" applyAlignment="1" applyProtection="1">
      <alignment horizontal="center" vertical="center" wrapText="1"/>
      <protection locked="0"/>
    </xf>
    <xf numFmtId="0" fontId="7" fillId="0" borderId="48"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13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59" fillId="0" borderId="13" xfId="0" applyFont="1" applyBorder="1" applyAlignment="1">
      <alignment horizontal="left" vertical="center" wrapText="1"/>
    </xf>
    <xf numFmtId="0" fontId="59" fillId="0" borderId="0" xfId="0" applyFont="1" applyAlignment="1">
      <alignment horizontal="left" vertical="center" wrapText="1"/>
    </xf>
    <xf numFmtId="0" fontId="55" fillId="0" borderId="13" xfId="0" applyFont="1" applyBorder="1" applyAlignment="1">
      <alignment horizontal="left" vertical="center" wrapText="1"/>
    </xf>
    <xf numFmtId="0" fontId="55" fillId="0" borderId="0" xfId="0" applyFont="1" applyAlignment="1">
      <alignment horizontal="left" vertical="center" wrapText="1"/>
    </xf>
    <xf numFmtId="0" fontId="58" fillId="0" borderId="13" xfId="0" applyFont="1" applyBorder="1" applyAlignment="1">
      <alignment horizontal="left" vertical="center"/>
    </xf>
    <xf numFmtId="0" fontId="58" fillId="0" borderId="0" xfId="0" applyFont="1" applyAlignment="1">
      <alignment horizontal="left" vertical="center"/>
    </xf>
    <xf numFmtId="0" fontId="56" fillId="0" borderId="13" xfId="0" applyFont="1" applyBorder="1" applyAlignment="1">
      <alignment horizontal="left" vertical="center" wrapText="1"/>
    </xf>
    <xf numFmtId="0" fontId="56" fillId="0" borderId="0" xfId="0" applyFont="1" applyAlignment="1">
      <alignment horizontal="left" vertical="center" wrapText="1"/>
    </xf>
    <xf numFmtId="0" fontId="58" fillId="0" borderId="13" xfId="0" applyFont="1" applyBorder="1" applyAlignment="1">
      <alignment horizontal="center" vertical="center"/>
    </xf>
    <xf numFmtId="0" fontId="58" fillId="0" borderId="0" xfId="0" applyFont="1" applyAlignment="1">
      <alignment horizontal="center" vertical="center"/>
    </xf>
    <xf numFmtId="0" fontId="69" fillId="0" borderId="13" xfId="0" applyFont="1" applyBorder="1" applyAlignment="1">
      <alignment horizontal="left" vertical="center"/>
    </xf>
    <xf numFmtId="0" fontId="69" fillId="0" borderId="0" xfId="0" applyFont="1" applyAlignment="1">
      <alignment horizontal="left" vertical="center"/>
    </xf>
    <xf numFmtId="0" fontId="7" fillId="0" borderId="115" xfId="0" applyFont="1" applyBorder="1" applyAlignment="1" applyProtection="1">
      <alignment horizontal="center" vertical="center" wrapText="1"/>
      <protection locked="0"/>
    </xf>
    <xf numFmtId="0" fontId="7" fillId="0" borderId="116" xfId="0" applyFont="1" applyBorder="1" applyAlignment="1" applyProtection="1">
      <alignment horizontal="center" vertical="center" wrapText="1"/>
      <protection locked="0"/>
    </xf>
    <xf numFmtId="0" fontId="7" fillId="0" borderId="117"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13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7" fillId="0" borderId="69"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108" xfId="0"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7" fillId="3" borderId="115" xfId="0" applyFont="1" applyFill="1" applyBorder="1" applyAlignment="1" applyProtection="1">
      <alignment horizontal="center" vertical="center" wrapText="1"/>
      <protection locked="0"/>
    </xf>
    <xf numFmtId="0" fontId="7" fillId="3" borderId="116" xfId="0" applyFont="1" applyFill="1" applyBorder="1" applyAlignment="1" applyProtection="1">
      <alignment horizontal="center" vertical="center" wrapText="1"/>
      <protection locked="0"/>
    </xf>
    <xf numFmtId="0" fontId="7" fillId="3" borderId="117" xfId="0" applyFont="1" applyFill="1" applyBorder="1" applyAlignment="1" applyProtection="1">
      <alignment horizontal="center" vertical="center" wrapText="1"/>
      <protection locked="0"/>
    </xf>
    <xf numFmtId="0" fontId="7" fillId="0" borderId="118" xfId="0" applyFont="1" applyBorder="1" applyAlignment="1" applyProtection="1">
      <alignment horizontal="center" vertical="center"/>
      <protection locked="0"/>
    </xf>
    <xf numFmtId="0" fontId="7" fillId="0" borderId="109"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4" borderId="149" xfId="0" applyFont="1" applyFill="1" applyBorder="1" applyAlignment="1" applyProtection="1">
      <alignment horizontal="center" vertical="center"/>
      <protection locked="0"/>
    </xf>
    <xf numFmtId="0" fontId="7" fillId="4" borderId="151" xfId="0" applyFont="1" applyFill="1" applyBorder="1" applyAlignment="1" applyProtection="1">
      <alignment horizontal="center" vertical="center"/>
      <protection locked="0"/>
    </xf>
    <xf numFmtId="0" fontId="30" fillId="0" borderId="0" xfId="0" applyFont="1" applyAlignment="1">
      <alignment horizontal="center" vertical="center"/>
    </xf>
    <xf numFmtId="0" fontId="50" fillId="0" borderId="0" xfId="0" applyFont="1" applyAlignment="1">
      <alignment horizontal="center" vertical="center"/>
    </xf>
    <xf numFmtId="0" fontId="6" fillId="5" borderId="59" xfId="0" applyFont="1" applyFill="1" applyBorder="1" applyAlignment="1">
      <alignment horizontal="right" vertical="center"/>
    </xf>
    <xf numFmtId="0" fontId="6" fillId="5" borderId="60" xfId="0" applyFont="1" applyFill="1" applyBorder="1" applyAlignment="1">
      <alignment horizontal="right" vertical="center"/>
    </xf>
    <xf numFmtId="0" fontId="6" fillId="5" borderId="61" xfId="0" applyFont="1" applyFill="1" applyBorder="1" applyAlignment="1">
      <alignment horizontal="right" vertical="center"/>
    </xf>
    <xf numFmtId="0" fontId="7" fillId="2" borderId="50" xfId="0" applyFont="1" applyFill="1" applyBorder="1" applyAlignment="1">
      <alignment horizontal="center" vertical="center"/>
    </xf>
    <xf numFmtId="0" fontId="7" fillId="2" borderId="24" xfId="0" applyFont="1" applyFill="1" applyBorder="1" applyAlignment="1">
      <alignment horizontal="center" vertical="center"/>
    </xf>
    <xf numFmtId="0" fontId="7" fillId="3" borderId="24" xfId="0" applyFont="1" applyFill="1" applyBorder="1" applyAlignment="1" applyProtection="1">
      <alignment horizontal="center" vertical="center" shrinkToFit="1"/>
      <protection locked="0"/>
    </xf>
    <xf numFmtId="0" fontId="7" fillId="3" borderId="69" xfId="0" applyFont="1" applyFill="1" applyBorder="1" applyAlignment="1" applyProtection="1">
      <alignment horizontal="center" vertical="center" shrinkToFit="1"/>
      <protection locked="0"/>
    </xf>
    <xf numFmtId="0" fontId="7" fillId="3" borderId="62" xfId="0" applyFont="1" applyFill="1" applyBorder="1" applyAlignment="1" applyProtection="1">
      <alignment horizontal="center" vertical="center" shrinkToFit="1"/>
      <protection locked="0"/>
    </xf>
    <xf numFmtId="0" fontId="7" fillId="2" borderId="141" xfId="0" applyFont="1" applyFill="1" applyBorder="1" applyAlignment="1">
      <alignment horizontal="center" vertical="center"/>
    </xf>
    <xf numFmtId="0" fontId="7" fillId="2" borderId="142" xfId="0" applyFont="1" applyFill="1" applyBorder="1" applyAlignment="1">
      <alignment horizontal="center" vertical="center"/>
    </xf>
    <xf numFmtId="0" fontId="22" fillId="0" borderId="0" xfId="0" applyFont="1" applyAlignment="1">
      <alignment horizontal="center" vertical="center"/>
    </xf>
    <xf numFmtId="0" fontId="6" fillId="5" borderId="138" xfId="0" applyFont="1" applyFill="1" applyBorder="1">
      <alignment vertical="center"/>
    </xf>
    <xf numFmtId="0" fontId="6" fillId="5" borderId="139" xfId="0" applyFont="1" applyFill="1" applyBorder="1">
      <alignment vertical="center"/>
    </xf>
    <xf numFmtId="0" fontId="6" fillId="5" borderId="140" xfId="0" applyFont="1" applyFill="1" applyBorder="1">
      <alignment vertical="center"/>
    </xf>
    <xf numFmtId="0" fontId="6" fillId="5" borderId="57" xfId="0" applyFont="1" applyFill="1" applyBorder="1" applyAlignment="1">
      <alignment vertical="center" shrinkToFit="1"/>
    </xf>
    <xf numFmtId="0" fontId="6" fillId="5" borderId="0" xfId="0" applyFont="1" applyFill="1" applyAlignment="1">
      <alignment vertical="center" shrinkToFit="1"/>
    </xf>
    <xf numFmtId="0" fontId="6" fillId="5" borderId="58" xfId="0" applyFont="1" applyFill="1" applyBorder="1" applyAlignment="1">
      <alignment vertical="center" shrinkToFit="1"/>
    </xf>
    <xf numFmtId="0" fontId="6" fillId="5" borderId="57" xfId="0" applyFont="1" applyFill="1" applyBorder="1" applyAlignment="1">
      <alignment horizontal="left" vertical="center"/>
    </xf>
    <xf numFmtId="0" fontId="6" fillId="5" borderId="0" xfId="0" applyFont="1" applyFill="1" applyAlignment="1">
      <alignment horizontal="left" vertical="center"/>
    </xf>
    <xf numFmtId="0" fontId="6" fillId="5" borderId="58" xfId="0" applyFont="1" applyFill="1" applyBorder="1" applyAlignment="1">
      <alignment horizontal="left" vertical="center"/>
    </xf>
    <xf numFmtId="0" fontId="43" fillId="5" borderId="57" xfId="0" applyFont="1" applyFill="1" applyBorder="1" applyAlignment="1">
      <alignment horizontal="left" vertical="center"/>
    </xf>
    <xf numFmtId="0" fontId="43" fillId="5" borderId="0" xfId="0" applyFont="1" applyFill="1" applyAlignment="1">
      <alignment horizontal="left" vertical="center"/>
    </xf>
    <xf numFmtId="0" fontId="43" fillId="5" borderId="58" xfId="0" applyFont="1" applyFill="1" applyBorder="1" applyAlignment="1">
      <alignment horizontal="left" vertical="center"/>
    </xf>
    <xf numFmtId="176" fontId="7" fillId="2" borderId="65" xfId="0" applyNumberFormat="1" applyFont="1" applyFill="1" applyBorder="1" applyAlignment="1">
      <alignment horizontal="center" vertical="center" shrinkToFit="1"/>
    </xf>
    <xf numFmtId="176" fontId="7" fillId="2" borderId="66" xfId="0" applyNumberFormat="1" applyFont="1" applyFill="1" applyBorder="1" applyAlignment="1">
      <alignment horizontal="center" vertical="center" shrinkToFit="1"/>
    </xf>
    <xf numFmtId="176" fontId="7" fillId="2" borderId="132" xfId="0" applyNumberFormat="1" applyFont="1" applyFill="1" applyBorder="1" applyAlignment="1">
      <alignment horizontal="center" vertical="center" shrinkToFit="1"/>
    </xf>
    <xf numFmtId="0" fontId="7" fillId="4" borderId="142" xfId="0" applyFont="1" applyFill="1" applyBorder="1" applyAlignment="1" applyProtection="1">
      <alignment horizontal="center" vertical="center" shrinkToFit="1"/>
      <protection locked="0"/>
    </xf>
    <xf numFmtId="0" fontId="7" fillId="4" borderId="149" xfId="0" applyFont="1" applyFill="1" applyBorder="1" applyAlignment="1" applyProtection="1">
      <alignment horizontal="center" vertical="center" shrinkToFit="1"/>
      <protection locked="0"/>
    </xf>
    <xf numFmtId="0" fontId="7" fillId="4" borderId="143" xfId="0" applyFont="1" applyFill="1" applyBorder="1" applyAlignment="1" applyProtection="1">
      <alignment horizontal="center" vertical="center" shrinkToFit="1"/>
      <protection locked="0"/>
    </xf>
    <xf numFmtId="0" fontId="7" fillId="3" borderId="145"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center" vertical="center" shrinkToFit="1"/>
      <protection locked="0"/>
    </xf>
    <xf numFmtId="0" fontId="7" fillId="3" borderId="146" xfId="0" applyFont="1" applyFill="1" applyBorder="1" applyAlignment="1" applyProtection="1">
      <alignment horizontal="center" vertical="center" shrinkToFit="1"/>
      <protection locked="0"/>
    </xf>
    <xf numFmtId="0" fontId="7" fillId="2" borderId="3" xfId="0" applyFont="1" applyFill="1" applyBorder="1" applyAlignment="1">
      <alignment horizontal="center" vertical="center"/>
    </xf>
    <xf numFmtId="0" fontId="7" fillId="2" borderId="153"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6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56"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3" borderId="30" xfId="0" applyFont="1" applyFill="1" applyBorder="1" applyAlignment="1" applyProtection="1">
      <alignment horizontal="center" vertical="center" shrinkToFit="1"/>
      <protection locked="0"/>
    </xf>
    <xf numFmtId="0" fontId="7" fillId="3" borderId="33" xfId="0" applyFont="1" applyFill="1" applyBorder="1" applyAlignment="1" applyProtection="1">
      <alignment horizontal="center" vertical="center" shrinkToFit="1"/>
      <protection locked="0"/>
    </xf>
    <xf numFmtId="0" fontId="7" fillId="3" borderId="41" xfId="0" applyFont="1" applyFill="1" applyBorder="1" applyAlignment="1" applyProtection="1">
      <alignment horizontal="center" vertical="center" shrinkToFit="1"/>
      <protection locked="0"/>
    </xf>
    <xf numFmtId="0" fontId="7" fillId="2" borderId="30"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41" xfId="0" applyFont="1" applyFill="1" applyBorder="1" applyAlignment="1">
      <alignment horizontal="center" vertical="center"/>
    </xf>
    <xf numFmtId="0" fontId="7" fillId="4" borderId="150" xfId="0" applyFont="1" applyFill="1" applyBorder="1" applyAlignment="1" applyProtection="1">
      <alignment horizontal="center" vertical="center" shrinkToFit="1"/>
      <protection locked="0"/>
    </xf>
    <xf numFmtId="0" fontId="7" fillId="4" borderId="27" xfId="0" applyFont="1" applyFill="1" applyBorder="1" applyAlignment="1" applyProtection="1">
      <alignment horizontal="center" vertical="center" shrinkToFit="1"/>
      <protection locked="0"/>
    </xf>
    <xf numFmtId="0" fontId="7" fillId="4" borderId="105" xfId="0" applyFont="1" applyFill="1" applyBorder="1" applyAlignment="1" applyProtection="1">
      <alignment horizontal="center" vertical="center"/>
      <protection locked="0"/>
    </xf>
    <xf numFmtId="0" fontId="7" fillId="4" borderId="106" xfId="0" applyFont="1" applyFill="1" applyBorder="1" applyAlignment="1" applyProtection="1">
      <alignment horizontal="center" vertical="center"/>
      <protection locked="0"/>
    </xf>
    <xf numFmtId="0" fontId="61" fillId="0" borderId="72" xfId="1" applyFont="1" applyFill="1" applyBorder="1" applyAlignment="1">
      <alignment horizontal="left" vertical="center" wrapText="1"/>
    </xf>
    <xf numFmtId="0" fontId="61" fillId="0" borderId="73" xfId="1" applyFont="1" applyFill="1" applyBorder="1" applyAlignment="1">
      <alignment horizontal="left" vertical="center" wrapText="1"/>
    </xf>
    <xf numFmtId="0" fontId="61" fillId="0" borderId="74" xfId="1" applyFont="1" applyFill="1" applyBorder="1" applyAlignment="1">
      <alignment horizontal="left" vertical="center" wrapText="1"/>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29" xfId="0" applyFont="1" applyFill="1" applyBorder="1" applyAlignment="1">
      <alignment horizontal="left" vertical="center"/>
    </xf>
    <xf numFmtId="0" fontId="7" fillId="2" borderId="150" xfId="0" applyFont="1" applyFill="1" applyBorder="1" applyAlignment="1">
      <alignment horizontal="center" vertical="center"/>
    </xf>
    <xf numFmtId="0" fontId="7" fillId="2" borderId="151" xfId="0" applyFont="1" applyFill="1" applyBorder="1" applyAlignment="1">
      <alignment horizontal="center" vertical="center"/>
    </xf>
    <xf numFmtId="0" fontId="7" fillId="2" borderId="144"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2" borderId="54"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45" xfId="0" applyFont="1" applyFill="1" applyBorder="1" applyAlignment="1">
      <alignment horizontal="left" vertical="center"/>
    </xf>
    <xf numFmtId="0" fontId="7" fillId="2" borderId="6" xfId="0" applyFont="1" applyFill="1" applyBorder="1" applyAlignment="1">
      <alignment horizontal="left" vertical="center"/>
    </xf>
    <xf numFmtId="0" fontId="7" fillId="2" borderId="38" xfId="0" applyFont="1" applyFill="1" applyBorder="1" applyAlignment="1">
      <alignment horizontal="left" vertical="center"/>
    </xf>
    <xf numFmtId="0" fontId="7" fillId="2" borderId="46" xfId="0" applyFont="1" applyFill="1" applyBorder="1" applyAlignment="1">
      <alignment horizontal="left" vertical="center"/>
    </xf>
    <xf numFmtId="0" fontId="7" fillId="2" borderId="25" xfId="0" applyFont="1" applyFill="1" applyBorder="1" applyAlignment="1">
      <alignment horizontal="left" vertical="center"/>
    </xf>
    <xf numFmtId="0" fontId="7" fillId="2" borderId="47" xfId="0" applyFont="1" applyFill="1" applyBorder="1" applyAlignment="1">
      <alignment horizontal="left" vertical="center"/>
    </xf>
    <xf numFmtId="0" fontId="7" fillId="2" borderId="141" xfId="0" applyFont="1" applyFill="1" applyBorder="1" applyAlignment="1">
      <alignment horizontal="left" vertical="center"/>
    </xf>
    <xf numFmtId="0" fontId="7" fillId="2" borderId="144" xfId="0" applyFont="1" applyFill="1" applyBorder="1" applyAlignment="1">
      <alignment horizontal="left" vertical="center"/>
    </xf>
    <xf numFmtId="0" fontId="7" fillId="2" borderId="141" xfId="0" applyFont="1" applyFill="1" applyBorder="1">
      <alignment vertical="center"/>
    </xf>
    <xf numFmtId="0" fontId="7" fillId="2" borderId="50" xfId="0" applyFont="1" applyFill="1" applyBorder="1">
      <alignment vertical="center"/>
    </xf>
    <xf numFmtId="0" fontId="7" fillId="2" borderId="113" xfId="0" applyFont="1" applyFill="1" applyBorder="1" applyAlignment="1">
      <alignment horizontal="center" vertical="center"/>
    </xf>
    <xf numFmtId="0" fontId="7" fillId="2" borderId="114"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81" xfId="0" applyFont="1" applyBorder="1" applyAlignment="1" applyProtection="1">
      <alignment horizontal="center" vertical="center"/>
      <protection locked="0"/>
    </xf>
    <xf numFmtId="0" fontId="7" fillId="0" borderId="114" xfId="0" applyFont="1" applyBorder="1" applyAlignment="1" applyProtection="1">
      <alignment horizontal="center" vertical="center"/>
      <protection locked="0"/>
    </xf>
    <xf numFmtId="0" fontId="7" fillId="0" borderId="82" xfId="0" applyFont="1" applyBorder="1" applyAlignment="1" applyProtection="1">
      <alignment horizontal="center" vertical="center"/>
      <protection locked="0"/>
    </xf>
    <xf numFmtId="0" fontId="7" fillId="0" borderId="30"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177" fontId="7" fillId="3" borderId="30" xfId="0" applyNumberFormat="1" applyFont="1" applyFill="1" applyBorder="1" applyAlignment="1" applyProtection="1">
      <alignment horizontal="center" vertical="center"/>
      <protection locked="0"/>
    </xf>
    <xf numFmtId="177" fontId="7" fillId="3" borderId="33" xfId="0" applyNumberFormat="1" applyFont="1" applyFill="1" applyBorder="1" applyAlignment="1" applyProtection="1">
      <alignment horizontal="center" vertical="center"/>
      <protection locked="0"/>
    </xf>
    <xf numFmtId="177" fontId="7" fillId="3" borderId="41" xfId="0" applyNumberFormat="1" applyFont="1" applyFill="1" applyBorder="1" applyAlignment="1" applyProtection="1">
      <alignment horizontal="center" vertical="center"/>
      <protection locked="0"/>
    </xf>
    <xf numFmtId="0" fontId="7" fillId="12" borderId="30" xfId="0" applyFont="1" applyFill="1" applyBorder="1" applyAlignment="1">
      <alignment horizontal="center" vertical="center"/>
    </xf>
    <xf numFmtId="0" fontId="7" fillId="12" borderId="33" xfId="0" applyFont="1" applyFill="1" applyBorder="1" applyAlignment="1">
      <alignment horizontal="center" vertical="center"/>
    </xf>
    <xf numFmtId="0" fontId="7" fillId="12" borderId="41" xfId="0" applyFont="1" applyFill="1" applyBorder="1" applyAlignment="1">
      <alignment horizontal="center" vertical="center"/>
    </xf>
    <xf numFmtId="0" fontId="7" fillId="2" borderId="49" xfId="0" applyFont="1" applyFill="1" applyBorder="1" applyAlignment="1">
      <alignment horizontal="left" vertical="center"/>
    </xf>
    <xf numFmtId="0" fontId="7" fillId="2" borderId="80" xfId="0" applyFont="1" applyFill="1" applyBorder="1" applyAlignment="1">
      <alignment horizontal="left" vertical="center"/>
    </xf>
    <xf numFmtId="0" fontId="7" fillId="2" borderId="43" xfId="0" applyFont="1" applyFill="1" applyBorder="1" applyAlignment="1">
      <alignment horizontal="left" vertical="center"/>
    </xf>
    <xf numFmtId="0" fontId="1" fillId="2" borderId="30"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41" xfId="0" applyFont="1" applyFill="1" applyBorder="1" applyAlignment="1">
      <alignment horizontal="center" vertical="center"/>
    </xf>
    <xf numFmtId="0" fontId="1" fillId="12" borderId="30" xfId="0" applyFont="1" applyFill="1" applyBorder="1" applyAlignment="1">
      <alignment horizontal="center" vertical="center"/>
    </xf>
    <xf numFmtId="0" fontId="1" fillId="12" borderId="33" xfId="0" applyFont="1" applyFill="1" applyBorder="1" applyAlignment="1">
      <alignment horizontal="center" vertical="center"/>
    </xf>
    <xf numFmtId="0" fontId="1" fillId="12" borderId="41" xfId="0" applyFont="1" applyFill="1" applyBorder="1" applyAlignment="1">
      <alignment horizontal="center" vertical="center"/>
    </xf>
    <xf numFmtId="0" fontId="8" fillId="0" borderId="30" xfId="0" applyFont="1" applyBorder="1" applyAlignment="1">
      <alignment horizontal="center" vertical="center"/>
    </xf>
    <xf numFmtId="0" fontId="8" fillId="0" borderId="33" xfId="0" applyFont="1" applyBorder="1" applyAlignment="1">
      <alignment horizontal="center" vertical="center"/>
    </xf>
    <xf numFmtId="0" fontId="8" fillId="0" borderId="41" xfId="0" applyFont="1" applyBorder="1" applyAlignment="1">
      <alignment horizontal="center" vertical="center"/>
    </xf>
    <xf numFmtId="0" fontId="7" fillId="0" borderId="53"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150"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2" borderId="144" xfId="0" applyFont="1" applyFill="1" applyBorder="1">
      <alignment vertical="center"/>
    </xf>
    <xf numFmtId="0" fontId="7" fillId="9" borderId="30" xfId="0" applyFont="1" applyFill="1" applyBorder="1" applyAlignment="1">
      <alignment horizontal="center" vertical="center"/>
    </xf>
    <xf numFmtId="0" fontId="7" fillId="9" borderId="33" xfId="0" applyFont="1" applyFill="1" applyBorder="1" applyAlignment="1">
      <alignment horizontal="center" vertical="center"/>
    </xf>
    <xf numFmtId="0" fontId="7" fillId="9" borderId="41" xfId="0" applyFont="1" applyFill="1" applyBorder="1" applyAlignment="1">
      <alignment horizontal="center" vertical="center"/>
    </xf>
    <xf numFmtId="177" fontId="7" fillId="0" borderId="30" xfId="0" applyNumberFormat="1" applyFont="1" applyBorder="1" applyAlignment="1" applyProtection="1">
      <alignment horizontal="center" vertical="center"/>
      <protection locked="0"/>
    </xf>
    <xf numFmtId="177" fontId="7" fillId="0" borderId="33" xfId="0" applyNumberFormat="1" applyFont="1" applyBorder="1" applyAlignment="1" applyProtection="1">
      <alignment horizontal="center" vertical="center"/>
      <protection locked="0"/>
    </xf>
    <xf numFmtId="177" fontId="7" fillId="0" borderId="41" xfId="0" applyNumberFormat="1" applyFont="1" applyBorder="1" applyAlignment="1" applyProtection="1">
      <alignment horizontal="center" vertical="center"/>
      <protection locked="0"/>
    </xf>
    <xf numFmtId="0" fontId="60" fillId="0" borderId="30" xfId="0" applyFont="1" applyBorder="1" applyAlignment="1" applyProtection="1">
      <alignment horizontal="center" vertical="center"/>
      <protection locked="0"/>
    </xf>
    <xf numFmtId="0" fontId="60" fillId="0" borderId="33" xfId="0" applyFont="1" applyBorder="1" applyAlignment="1" applyProtection="1">
      <alignment horizontal="center" vertical="center"/>
      <protection locked="0"/>
    </xf>
    <xf numFmtId="0" fontId="60" fillId="0" borderId="41" xfId="0" applyFont="1" applyBorder="1" applyAlignment="1" applyProtection="1">
      <alignment horizontal="center" vertical="center"/>
      <protection locked="0"/>
    </xf>
    <xf numFmtId="0" fontId="7" fillId="0" borderId="87" xfId="0" applyFont="1" applyBorder="1" applyAlignment="1" applyProtection="1">
      <alignment horizontal="center" vertical="center" wrapText="1"/>
      <protection locked="0"/>
    </xf>
    <xf numFmtId="0" fontId="7" fillId="0" borderId="71" xfId="0" applyFont="1" applyBorder="1" applyAlignment="1" applyProtection="1">
      <alignment horizontal="center" vertical="center" wrapText="1"/>
      <protection locked="0"/>
    </xf>
    <xf numFmtId="0" fontId="7" fillId="0" borderId="88" xfId="0" applyFont="1" applyBorder="1" applyAlignment="1" applyProtection="1">
      <alignment horizontal="center" vertical="center" wrapText="1"/>
      <protection locked="0"/>
    </xf>
    <xf numFmtId="0" fontId="7" fillId="3" borderId="185" xfId="0" applyFont="1" applyFill="1" applyBorder="1" applyAlignment="1" applyProtection="1">
      <alignment horizontal="center" vertical="center" wrapText="1"/>
      <protection locked="0"/>
    </xf>
    <xf numFmtId="0" fontId="7" fillId="3" borderId="183" xfId="0" applyFont="1" applyFill="1" applyBorder="1" applyAlignment="1" applyProtection="1">
      <alignment horizontal="center" vertical="center" wrapText="1"/>
      <protection locked="0"/>
    </xf>
    <xf numFmtId="0" fontId="7" fillId="0" borderId="183" xfId="0" applyFont="1" applyBorder="1" applyAlignment="1" applyProtection="1">
      <alignment horizontal="center" vertical="center"/>
      <protection locked="0"/>
    </xf>
    <xf numFmtId="0" fontId="7" fillId="0" borderId="184" xfId="0" applyFont="1" applyBorder="1" applyAlignment="1" applyProtection="1">
      <alignment horizontal="center" vertical="center"/>
      <protection locked="0"/>
    </xf>
    <xf numFmtId="0" fontId="7" fillId="0" borderId="118" xfId="0" applyFont="1" applyBorder="1" applyAlignment="1" applyProtection="1">
      <alignment horizontal="center" vertical="center" shrinkToFit="1"/>
      <protection locked="0"/>
    </xf>
    <xf numFmtId="0" fontId="7" fillId="0" borderId="109"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170" xfId="0" applyFont="1" applyBorder="1" applyAlignment="1" applyProtection="1">
      <alignment horizontal="center" vertical="center"/>
      <protection locked="0"/>
    </xf>
    <xf numFmtId="0" fontId="7" fillId="0" borderId="171" xfId="0" applyFont="1" applyBorder="1" applyAlignment="1" applyProtection="1">
      <alignment horizontal="center" vertical="center"/>
      <protection locked="0"/>
    </xf>
    <xf numFmtId="0" fontId="7" fillId="0" borderId="174"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80"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183" xfId="0" applyFont="1" applyBorder="1" applyAlignment="1" applyProtection="1">
      <alignment horizontal="center" vertical="center" wrapText="1"/>
      <protection locked="0"/>
    </xf>
    <xf numFmtId="0" fontId="7" fillId="0" borderId="184" xfId="0" applyFont="1" applyBorder="1" applyAlignment="1" applyProtection="1">
      <alignment horizontal="center" vertical="center" wrapText="1"/>
      <protection locked="0"/>
    </xf>
    <xf numFmtId="0" fontId="30" fillId="9" borderId="0" xfId="0" applyFont="1" applyFill="1" applyAlignment="1">
      <alignment horizontal="center" vertical="center"/>
    </xf>
    <xf numFmtId="0" fontId="1" fillId="9" borderId="30" xfId="0" applyFont="1" applyFill="1" applyBorder="1" applyAlignment="1">
      <alignment horizontal="center" vertical="center"/>
    </xf>
    <xf numFmtId="0" fontId="1" fillId="9" borderId="33" xfId="0" applyFont="1" applyFill="1" applyBorder="1" applyAlignment="1">
      <alignment horizontal="center" vertical="center"/>
    </xf>
    <xf numFmtId="0" fontId="1" fillId="9" borderId="41" xfId="0" applyFont="1" applyFill="1" applyBorder="1" applyAlignment="1">
      <alignment horizontal="center" vertical="center"/>
    </xf>
    <xf numFmtId="0" fontId="7" fillId="2" borderId="182" xfId="0" applyFont="1" applyFill="1" applyBorder="1" applyAlignment="1">
      <alignment horizontal="center" vertical="center"/>
    </xf>
    <xf numFmtId="0" fontId="7" fillId="2" borderId="183" xfId="0" applyFont="1" applyFill="1" applyBorder="1" applyAlignment="1">
      <alignment horizontal="center" vertical="center"/>
    </xf>
    <xf numFmtId="0" fontId="7" fillId="2" borderId="184" xfId="0" applyFont="1" applyFill="1" applyBorder="1" applyAlignment="1">
      <alignment horizontal="center" vertical="center"/>
    </xf>
    <xf numFmtId="0" fontId="7" fillId="2" borderId="175" xfId="0" applyFont="1" applyFill="1" applyBorder="1">
      <alignment vertical="center"/>
    </xf>
    <xf numFmtId="0" fontId="7" fillId="2" borderId="55" xfId="0" applyFont="1" applyFill="1" applyBorder="1">
      <alignment vertical="center"/>
    </xf>
    <xf numFmtId="0" fontId="7" fillId="2" borderId="39" xfId="0" applyFont="1" applyFill="1" applyBorder="1">
      <alignment vertical="center"/>
    </xf>
    <xf numFmtId="0" fontId="7" fillId="2" borderId="133" xfId="0" applyFont="1" applyFill="1" applyBorder="1" applyAlignment="1">
      <alignment horizontal="left" vertical="center"/>
    </xf>
    <xf numFmtId="0" fontId="7" fillId="2" borderId="116" xfId="0" applyFont="1" applyFill="1" applyBorder="1" applyAlignment="1">
      <alignment horizontal="left" vertical="center"/>
    </xf>
    <xf numFmtId="0" fontId="7" fillId="2" borderId="117" xfId="0" applyFont="1" applyFill="1" applyBorder="1" applyAlignment="1">
      <alignment horizontal="left" vertical="center"/>
    </xf>
    <xf numFmtId="0" fontId="7" fillId="2" borderId="82" xfId="0" applyFont="1" applyFill="1" applyBorder="1" applyAlignment="1">
      <alignment horizontal="center" vertical="center"/>
    </xf>
    <xf numFmtId="0" fontId="7" fillId="2" borderId="182" xfId="0" applyFont="1" applyFill="1" applyBorder="1" applyAlignment="1">
      <alignment horizontal="left" vertical="center"/>
    </xf>
    <xf numFmtId="0" fontId="7" fillId="2" borderId="183" xfId="0" applyFont="1" applyFill="1" applyBorder="1" applyAlignment="1">
      <alignment horizontal="left" vertical="center"/>
    </xf>
    <xf numFmtId="0" fontId="7" fillId="2" borderId="184" xfId="0" applyFont="1" applyFill="1" applyBorder="1" applyAlignment="1">
      <alignment horizontal="left" vertical="center"/>
    </xf>
    <xf numFmtId="0" fontId="7" fillId="3" borderId="184" xfId="0" applyFont="1" applyFill="1" applyBorder="1" applyAlignment="1" applyProtection="1">
      <alignment horizontal="center" vertical="center" wrapText="1"/>
      <protection locked="0"/>
    </xf>
    <xf numFmtId="0" fontId="7" fillId="2" borderId="170" xfId="0" applyFont="1" applyFill="1" applyBorder="1" applyAlignment="1">
      <alignment horizontal="center" vertical="center"/>
    </xf>
    <xf numFmtId="0" fontId="7" fillId="2" borderId="171" xfId="0" applyFont="1" applyFill="1" applyBorder="1" applyAlignment="1">
      <alignment horizontal="center" vertical="center"/>
    </xf>
    <xf numFmtId="0" fontId="7" fillId="2" borderId="172" xfId="0" applyFont="1" applyFill="1" applyBorder="1" applyAlignment="1">
      <alignment horizontal="center" vertical="center"/>
    </xf>
    <xf numFmtId="0" fontId="7" fillId="4" borderId="173" xfId="0" applyFont="1" applyFill="1" applyBorder="1" applyAlignment="1" applyProtection="1">
      <alignment horizontal="center" vertical="center"/>
      <protection locked="0"/>
    </xf>
    <xf numFmtId="0" fontId="7" fillId="4" borderId="171" xfId="0" applyFont="1" applyFill="1" applyBorder="1" applyAlignment="1" applyProtection="1">
      <alignment horizontal="center" vertical="center"/>
      <protection locked="0"/>
    </xf>
    <xf numFmtId="0" fontId="7" fillId="4" borderId="174" xfId="0" applyFont="1" applyFill="1" applyBorder="1" applyAlignment="1" applyProtection="1">
      <alignment horizontal="center" vertical="center"/>
      <protection locked="0"/>
    </xf>
    <xf numFmtId="0" fontId="7" fillId="3" borderId="170" xfId="0" applyFont="1" applyFill="1" applyBorder="1" applyAlignment="1" applyProtection="1">
      <alignment horizontal="center" vertical="center"/>
      <protection locked="0"/>
    </xf>
    <xf numFmtId="0" fontId="7" fillId="3" borderId="171" xfId="0" applyFont="1" applyFill="1" applyBorder="1" applyAlignment="1" applyProtection="1">
      <alignment horizontal="center" vertical="center"/>
      <protection locked="0"/>
    </xf>
    <xf numFmtId="0" fontId="7" fillId="2" borderId="175" xfId="0" applyFont="1" applyFill="1" applyBorder="1" applyAlignment="1">
      <alignment horizontal="center" vertical="center" shrinkToFit="1"/>
    </xf>
    <xf numFmtId="0" fontId="7" fillId="2" borderId="173" xfId="0" applyFont="1" applyFill="1" applyBorder="1" applyAlignment="1">
      <alignment horizontal="center" vertical="center"/>
    </xf>
    <xf numFmtId="0" fontId="0" fillId="0" borderId="0" xfId="0" applyAlignment="1">
      <alignment horizontal="center" vertical="center"/>
    </xf>
    <xf numFmtId="0" fontId="6" fillId="5" borderId="57" xfId="0" applyFont="1" applyFill="1" applyBorder="1">
      <alignment vertical="center"/>
    </xf>
    <xf numFmtId="0" fontId="6" fillId="5" borderId="0" xfId="0" applyFont="1" applyFill="1">
      <alignment vertical="center"/>
    </xf>
    <xf numFmtId="0" fontId="6" fillId="5" borderId="58" xfId="0" applyFont="1" applyFill="1" applyBorder="1">
      <alignment vertical="center"/>
    </xf>
    <xf numFmtId="0" fontId="43" fillId="5" borderId="57" xfId="0" applyFont="1" applyFill="1" applyBorder="1">
      <alignment vertical="center"/>
    </xf>
    <xf numFmtId="0" fontId="43" fillId="5" borderId="0" xfId="0" applyFont="1" applyFill="1">
      <alignment vertical="center"/>
    </xf>
    <xf numFmtId="0" fontId="43" fillId="5" borderId="58" xfId="0" applyFont="1" applyFill="1" applyBorder="1">
      <alignment vertical="center"/>
    </xf>
    <xf numFmtId="0" fontId="7" fillId="2" borderId="70" xfId="0" applyFont="1" applyFill="1" applyBorder="1" applyAlignment="1">
      <alignment horizontal="center" vertical="center"/>
    </xf>
    <xf numFmtId="0" fontId="7" fillId="3" borderId="69" xfId="0" applyFont="1" applyFill="1" applyBorder="1" applyAlignment="1" applyProtection="1">
      <alignment horizontal="center" vertical="center"/>
      <protection locked="0"/>
    </xf>
    <xf numFmtId="0" fontId="7" fillId="3" borderId="173" xfId="0" applyFont="1" applyFill="1" applyBorder="1" applyAlignment="1" applyProtection="1">
      <alignment horizontal="center" vertical="center"/>
      <protection locked="0"/>
    </xf>
    <xf numFmtId="0" fontId="7" fillId="3" borderId="174" xfId="0" applyFont="1" applyFill="1" applyBorder="1" applyAlignment="1" applyProtection="1">
      <alignment horizontal="center" vertical="center"/>
      <protection locked="0"/>
    </xf>
    <xf numFmtId="0" fontId="7" fillId="2" borderId="174" xfId="0" applyFont="1" applyFill="1" applyBorder="1" applyAlignment="1">
      <alignment horizontal="center" vertical="center"/>
    </xf>
    <xf numFmtId="0" fontId="7" fillId="0" borderId="173" xfId="0" applyFont="1" applyBorder="1" applyAlignment="1" applyProtection="1">
      <alignment horizontal="center" vertical="center" shrinkToFit="1"/>
      <protection locked="0"/>
    </xf>
    <xf numFmtId="0" fontId="7" fillId="0" borderId="171" xfId="0" applyFont="1" applyBorder="1" applyAlignment="1" applyProtection="1">
      <alignment horizontal="center" vertical="center" shrinkToFit="1"/>
      <protection locked="0"/>
    </xf>
    <xf numFmtId="0" fontId="7" fillId="0" borderId="174" xfId="0" applyFont="1" applyBorder="1" applyAlignment="1" applyProtection="1">
      <alignment horizontal="center" vertical="center" shrinkToFit="1"/>
      <protection locked="0"/>
    </xf>
    <xf numFmtId="184" fontId="7" fillId="4" borderId="173" xfId="0" applyNumberFormat="1" applyFont="1" applyFill="1" applyBorder="1" applyAlignment="1" applyProtection="1">
      <alignment horizontal="center" vertical="center"/>
      <protection locked="0"/>
    </xf>
    <xf numFmtId="184" fontId="7" fillId="4" borderId="171" xfId="0" applyNumberFormat="1" applyFont="1" applyFill="1" applyBorder="1" applyAlignment="1" applyProtection="1">
      <alignment horizontal="center" vertical="center"/>
      <protection locked="0"/>
    </xf>
    <xf numFmtId="184" fontId="7" fillId="4" borderId="174" xfId="0" applyNumberFormat="1" applyFont="1" applyFill="1" applyBorder="1" applyAlignment="1" applyProtection="1">
      <alignment horizontal="center" vertical="center"/>
      <protection locked="0"/>
    </xf>
    <xf numFmtId="0" fontId="21" fillId="0" borderId="0" xfId="0" applyFont="1" applyAlignment="1">
      <alignment horizontal="center" vertical="center"/>
    </xf>
    <xf numFmtId="0" fontId="7" fillId="2" borderId="175" xfId="0" applyFont="1" applyFill="1" applyBorder="1" applyAlignment="1">
      <alignment horizontal="left" vertical="center"/>
    </xf>
    <xf numFmtId="0" fontId="7" fillId="2" borderId="12" xfId="0" applyFont="1" applyFill="1" applyBorder="1" applyAlignment="1">
      <alignment horizontal="left" vertical="center"/>
    </xf>
    <xf numFmtId="0" fontId="7" fillId="2" borderId="55" xfId="0" applyFont="1" applyFill="1" applyBorder="1" applyAlignment="1">
      <alignment horizontal="left" vertical="center"/>
    </xf>
    <xf numFmtId="0" fontId="7" fillId="2" borderId="92" xfId="0" applyFont="1" applyFill="1" applyBorder="1">
      <alignment vertical="center"/>
    </xf>
    <xf numFmtId="0" fontId="7" fillId="2" borderId="39" xfId="0" applyFont="1" applyFill="1" applyBorder="1" applyAlignment="1">
      <alignment horizontal="left" vertical="center"/>
    </xf>
    <xf numFmtId="0" fontId="6" fillId="5" borderId="167" xfId="0" applyFont="1" applyFill="1" applyBorder="1">
      <alignment vertical="center"/>
    </xf>
    <xf numFmtId="0" fontId="6" fillId="5" borderId="168" xfId="0" applyFont="1" applyFill="1" applyBorder="1">
      <alignment vertical="center"/>
    </xf>
    <xf numFmtId="0" fontId="6" fillId="5" borderId="169" xfId="0" applyFont="1" applyFill="1" applyBorder="1">
      <alignment vertical="center"/>
    </xf>
    <xf numFmtId="0" fontId="7" fillId="4" borderId="172" xfId="0" applyFont="1" applyFill="1" applyBorder="1" applyAlignment="1" applyProtection="1">
      <alignment horizontal="center" vertical="center"/>
      <protection locked="0"/>
    </xf>
    <xf numFmtId="0" fontId="7" fillId="4" borderId="179" xfId="0" applyFont="1" applyFill="1" applyBorder="1" applyAlignment="1" applyProtection="1">
      <alignment horizontal="center" vertical="center"/>
      <protection locked="0"/>
    </xf>
    <xf numFmtId="0" fontId="7" fillId="4" borderId="180" xfId="0" applyFont="1" applyFill="1" applyBorder="1" applyAlignment="1" applyProtection="1">
      <alignment horizontal="center" vertical="center"/>
      <protection locked="0"/>
    </xf>
    <xf numFmtId="0" fontId="7" fillId="0" borderId="173" xfId="0" applyFont="1" applyBorder="1" applyAlignment="1" applyProtection="1">
      <alignment horizontal="center" vertical="center"/>
      <protection locked="0"/>
    </xf>
    <xf numFmtId="176" fontId="7" fillId="2" borderId="173" xfId="0" applyNumberFormat="1" applyFont="1" applyFill="1" applyBorder="1" applyAlignment="1">
      <alignment horizontal="center" vertical="center"/>
    </xf>
    <xf numFmtId="176" fontId="7" fillId="2" borderId="171" xfId="0" applyNumberFormat="1" applyFont="1" applyFill="1" applyBorder="1" applyAlignment="1">
      <alignment horizontal="center" vertical="center"/>
    </xf>
    <xf numFmtId="176" fontId="7" fillId="2" borderId="174" xfId="0" applyNumberFormat="1" applyFont="1" applyFill="1" applyBorder="1" applyAlignment="1">
      <alignment horizontal="center" vertical="center"/>
    </xf>
    <xf numFmtId="0" fontId="7" fillId="0" borderId="30" xfId="0" applyFont="1" applyBorder="1" applyAlignment="1" applyProtection="1">
      <alignment horizontal="right" vertical="center"/>
      <protection locked="0"/>
    </xf>
    <xf numFmtId="0" fontId="7" fillId="0" borderId="33" xfId="0" applyFont="1" applyBorder="1" applyAlignment="1" applyProtection="1">
      <alignment horizontal="right" vertical="center"/>
      <protection locked="0"/>
    </xf>
    <xf numFmtId="0" fontId="7" fillId="3" borderId="17"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43" fillId="0" borderId="0" xfId="0" applyFont="1" applyAlignment="1">
      <alignment horizontal="center" vertical="center" wrapText="1"/>
    </xf>
    <xf numFmtId="0" fontId="7" fillId="2" borderId="187" xfId="0" applyFont="1" applyFill="1" applyBorder="1">
      <alignment vertical="center"/>
    </xf>
    <xf numFmtId="0" fontId="7" fillId="2" borderId="188" xfId="0" applyFont="1" applyFill="1" applyBorder="1" applyAlignment="1">
      <alignment horizontal="center" vertical="center"/>
    </xf>
    <xf numFmtId="0" fontId="7" fillId="2" borderId="189" xfId="0" applyFont="1" applyFill="1" applyBorder="1" applyAlignment="1">
      <alignment horizontal="center" vertical="center"/>
    </xf>
    <xf numFmtId="0" fontId="7" fillId="7" borderId="37" xfId="0" applyFont="1" applyFill="1" applyBorder="1" applyAlignment="1">
      <alignment horizontal="center" vertical="center" wrapText="1"/>
    </xf>
    <xf numFmtId="0" fontId="7" fillId="7" borderId="14" xfId="0" applyFont="1" applyFill="1" applyBorder="1" applyAlignment="1">
      <alignment horizontal="center" vertical="center"/>
    </xf>
    <xf numFmtId="0" fontId="7" fillId="0" borderId="185" xfId="0" applyFont="1" applyBorder="1" applyAlignment="1" applyProtection="1">
      <alignment horizontal="center" vertical="center"/>
      <protection locked="0"/>
    </xf>
    <xf numFmtId="0" fontId="7" fillId="7" borderId="190" xfId="0" applyFont="1" applyFill="1" applyBorder="1" applyAlignment="1" applyProtection="1">
      <alignment horizontal="center" vertical="center"/>
      <protection locked="0"/>
    </xf>
    <xf numFmtId="0" fontId="7" fillId="7" borderId="44" xfId="0" applyFont="1" applyFill="1" applyBorder="1" applyAlignment="1" applyProtection="1">
      <alignment horizontal="center" vertical="center"/>
      <protection locked="0"/>
    </xf>
    <xf numFmtId="0" fontId="7" fillId="7" borderId="34" xfId="0" applyFont="1" applyFill="1" applyBorder="1" applyAlignment="1" applyProtection="1">
      <alignment horizontal="center" vertical="center"/>
      <protection locked="0"/>
    </xf>
    <xf numFmtId="0" fontId="7" fillId="2" borderId="103" xfId="0" applyFont="1" applyFill="1" applyBorder="1" applyAlignment="1">
      <alignment horizontal="center" vertical="center"/>
    </xf>
    <xf numFmtId="0" fontId="7" fillId="2" borderId="104" xfId="0" applyFont="1" applyFill="1" applyBorder="1" applyAlignment="1">
      <alignment horizontal="center" vertical="center"/>
    </xf>
    <xf numFmtId="0" fontId="7" fillId="7" borderId="36" xfId="0" applyFont="1" applyFill="1" applyBorder="1" applyAlignment="1">
      <alignment horizontal="center" vertical="center"/>
    </xf>
    <xf numFmtId="0" fontId="7" fillId="0" borderId="87" xfId="0" applyFont="1" applyBorder="1" applyAlignment="1" applyProtection="1">
      <alignment horizontal="center" vertical="center"/>
      <protection locked="0"/>
    </xf>
    <xf numFmtId="0" fontId="7" fillId="0" borderId="88" xfId="0" applyFont="1" applyBorder="1" applyAlignment="1" applyProtection="1">
      <alignment horizontal="center" vertical="center"/>
      <protection locked="0"/>
    </xf>
    <xf numFmtId="0" fontId="0" fillId="0" borderId="0" xfId="0" applyAlignment="1">
      <alignment horizontal="center" vertical="center" wrapText="1"/>
    </xf>
    <xf numFmtId="0" fontId="7" fillId="3" borderId="42" xfId="0" applyFont="1" applyFill="1" applyBorder="1" applyAlignment="1" applyProtection="1">
      <alignment horizontal="center" vertical="center" wrapText="1"/>
      <protection locked="0"/>
    </xf>
    <xf numFmtId="0" fontId="7" fillId="3" borderId="80" xfId="0" applyFont="1" applyFill="1" applyBorder="1" applyAlignment="1" applyProtection="1">
      <alignment horizontal="center" vertical="center" wrapText="1"/>
      <protection locked="0"/>
    </xf>
    <xf numFmtId="0" fontId="7" fillId="3" borderId="43" xfId="0" applyFont="1" applyFill="1" applyBorder="1" applyAlignment="1" applyProtection="1">
      <alignment horizontal="center" vertical="center" wrapText="1"/>
      <protection locked="0"/>
    </xf>
    <xf numFmtId="0" fontId="7" fillId="2" borderId="97" xfId="0" applyFont="1" applyFill="1" applyBorder="1" applyAlignment="1">
      <alignment horizontal="center" vertical="center"/>
    </xf>
    <xf numFmtId="0" fontId="7" fillId="2" borderId="98" xfId="0" applyFont="1" applyFill="1" applyBorder="1" applyAlignment="1">
      <alignment horizontal="center" vertical="center"/>
    </xf>
    <xf numFmtId="0" fontId="7" fillId="7" borderId="51" xfId="0" applyFont="1" applyFill="1" applyBorder="1" applyAlignment="1">
      <alignment horizontal="center" vertical="center" wrapText="1"/>
    </xf>
    <xf numFmtId="0" fontId="7" fillId="7" borderId="52" xfId="0" applyFont="1" applyFill="1" applyBorder="1" applyAlignment="1" applyProtection="1">
      <alignment horizontal="center" vertical="center"/>
      <protection locked="0"/>
    </xf>
    <xf numFmtId="0" fontId="7" fillId="2" borderId="187" xfId="0" applyFont="1" applyFill="1" applyBorder="1" applyAlignment="1">
      <alignment horizontal="left" vertical="center"/>
    </xf>
    <xf numFmtId="0" fontId="46" fillId="9" borderId="72" xfId="1" applyFont="1" applyFill="1" applyBorder="1" applyAlignment="1">
      <alignment horizontal="center" vertical="center" wrapText="1"/>
    </xf>
    <xf numFmtId="0" fontId="46" fillId="9" borderId="73" xfId="1" applyFont="1" applyFill="1" applyBorder="1" applyAlignment="1">
      <alignment horizontal="center" vertical="center" wrapText="1"/>
    </xf>
    <xf numFmtId="0" fontId="46" fillId="9" borderId="74" xfId="1" applyFont="1" applyFill="1" applyBorder="1" applyAlignment="1">
      <alignment horizontal="center" vertical="center" wrapText="1"/>
    </xf>
    <xf numFmtId="0" fontId="7" fillId="2" borderId="176" xfId="0" applyFont="1" applyFill="1" applyBorder="1" applyAlignment="1">
      <alignment horizontal="center" vertical="center"/>
    </xf>
    <xf numFmtId="0" fontId="7" fillId="4" borderId="176" xfId="0" applyFont="1" applyFill="1" applyBorder="1" applyAlignment="1" applyProtection="1">
      <alignment horizontal="center" vertical="center"/>
      <protection locked="0"/>
    </xf>
    <xf numFmtId="0" fontId="7" fillId="4" borderId="177" xfId="0" applyFont="1" applyFill="1" applyBorder="1" applyAlignment="1" applyProtection="1">
      <alignment horizontal="center" vertical="center"/>
      <protection locked="0"/>
    </xf>
    <xf numFmtId="0" fontId="7" fillId="2" borderId="187" xfId="0" applyFont="1" applyFill="1" applyBorder="1" applyAlignment="1">
      <alignment horizontal="center" vertical="center"/>
    </xf>
    <xf numFmtId="184" fontId="7" fillId="4" borderId="176" xfId="0" applyNumberFormat="1" applyFont="1" applyFill="1" applyBorder="1" applyAlignment="1" applyProtection="1">
      <alignment horizontal="center" vertical="center"/>
      <protection locked="0"/>
    </xf>
    <xf numFmtId="184" fontId="7" fillId="4" borderId="177" xfId="0" applyNumberFormat="1" applyFont="1" applyFill="1" applyBorder="1" applyAlignment="1" applyProtection="1">
      <alignment horizontal="center" vertical="center"/>
      <protection locked="0"/>
    </xf>
    <xf numFmtId="176" fontId="7" fillId="2" borderId="176" xfId="0" applyNumberFormat="1" applyFont="1" applyFill="1" applyBorder="1" applyAlignment="1">
      <alignment horizontal="center" vertical="center"/>
    </xf>
    <xf numFmtId="176" fontId="7" fillId="2" borderId="177" xfId="0" applyNumberFormat="1" applyFont="1" applyFill="1" applyBorder="1" applyAlignment="1">
      <alignment horizontal="center" vertical="center"/>
    </xf>
    <xf numFmtId="0" fontId="7" fillId="3" borderId="24" xfId="0" applyFont="1" applyFill="1" applyBorder="1" applyAlignment="1" applyProtection="1">
      <alignment horizontal="center" vertical="center"/>
      <protection locked="0"/>
    </xf>
    <xf numFmtId="0" fontId="7" fillId="3" borderId="62" xfId="0" applyFont="1" applyFill="1" applyBorder="1" applyAlignment="1" applyProtection="1">
      <alignment horizontal="center" vertical="center"/>
      <protection locked="0"/>
    </xf>
    <xf numFmtId="0" fontId="7" fillId="3" borderId="176" xfId="0" applyFont="1" applyFill="1" applyBorder="1" applyAlignment="1" applyProtection="1">
      <alignment horizontal="center" vertical="center"/>
      <protection locked="0"/>
    </xf>
    <xf numFmtId="0" fontId="7" fillId="3" borderId="177" xfId="0" applyFont="1" applyFill="1" applyBorder="1" applyAlignment="1" applyProtection="1">
      <alignment horizontal="center" vertical="center"/>
      <protection locked="0"/>
    </xf>
    <xf numFmtId="0" fontId="21" fillId="2" borderId="0" xfId="0" applyFont="1" applyFill="1" applyAlignment="1">
      <alignment horizontal="center" vertical="center"/>
    </xf>
    <xf numFmtId="0" fontId="22" fillId="2" borderId="0" xfId="0" applyFont="1" applyFill="1" applyAlignment="1">
      <alignment horizontal="center" vertical="center"/>
    </xf>
    <xf numFmtId="0" fontId="7" fillId="0" borderId="176" xfId="0" applyFont="1" applyBorder="1" applyAlignment="1" applyProtection="1">
      <alignment horizontal="center" vertical="center"/>
      <protection locked="0"/>
    </xf>
    <xf numFmtId="0" fontId="7" fillId="0" borderId="177" xfId="0" applyFont="1" applyBorder="1" applyAlignment="1" applyProtection="1">
      <alignment horizontal="center" vertical="center"/>
      <protection locked="0"/>
    </xf>
    <xf numFmtId="0" fontId="7" fillId="0" borderId="176" xfId="0" applyFont="1" applyBorder="1" applyAlignment="1" applyProtection="1">
      <alignment horizontal="center" vertical="center" shrinkToFit="1"/>
      <protection locked="0"/>
    </xf>
    <xf numFmtId="0" fontId="7" fillId="0" borderId="177" xfId="0" applyFont="1" applyBorder="1" applyAlignment="1" applyProtection="1">
      <alignment horizontal="center" vertical="center" shrinkToFit="1"/>
      <protection locked="0"/>
    </xf>
    <xf numFmtId="0" fontId="16" fillId="0" borderId="173" xfId="0" applyFont="1" applyBorder="1" applyAlignment="1" applyProtection="1">
      <alignment horizontal="center" vertical="center"/>
      <protection hidden="1"/>
    </xf>
    <xf numFmtId="0" fontId="16" fillId="0" borderId="194" xfId="0" applyFont="1" applyBorder="1" applyAlignment="1" applyProtection="1">
      <alignment horizontal="center" vertical="center"/>
      <protection hidden="1"/>
    </xf>
    <xf numFmtId="0" fontId="16" fillId="0" borderId="195" xfId="0" applyFont="1" applyBorder="1" applyAlignment="1" applyProtection="1">
      <alignment horizontal="center" vertical="center"/>
      <protection hidden="1"/>
    </xf>
    <xf numFmtId="0" fontId="16" fillId="0" borderId="171" xfId="0" applyFont="1" applyBorder="1" applyAlignment="1" applyProtection="1">
      <alignment horizontal="center" vertical="center"/>
      <protection hidden="1"/>
    </xf>
    <xf numFmtId="0" fontId="16" fillId="0" borderId="196" xfId="0" applyFont="1" applyBorder="1" applyAlignment="1" applyProtection="1">
      <alignment horizontal="center" vertical="center"/>
      <protection hidden="1"/>
    </xf>
    <xf numFmtId="0" fontId="16" fillId="0" borderId="172" xfId="0" applyFont="1" applyBorder="1" applyAlignment="1" applyProtection="1">
      <alignment horizontal="center" vertical="center"/>
      <protection hidden="1"/>
    </xf>
    <xf numFmtId="0" fontId="9" fillId="0" borderId="170" xfId="0" applyFont="1" applyBorder="1" applyAlignment="1" applyProtection="1">
      <alignment horizontal="center" vertical="center"/>
      <protection hidden="1"/>
    </xf>
    <xf numFmtId="0" fontId="9" fillId="0" borderId="171" xfId="0" applyFont="1" applyBorder="1" applyAlignment="1" applyProtection="1">
      <alignment horizontal="center" vertical="center"/>
      <protection hidden="1"/>
    </xf>
    <xf numFmtId="0" fontId="13" fillId="0" borderId="173" xfId="0" applyFont="1" applyBorder="1" applyAlignment="1" applyProtection="1">
      <alignment horizontal="center" vertical="center" shrinkToFit="1"/>
      <protection hidden="1"/>
    </xf>
    <xf numFmtId="0" fontId="13" fillId="0" borderId="171" xfId="0" applyFont="1" applyBorder="1" applyAlignment="1" applyProtection="1">
      <alignment horizontal="center" vertical="center" shrinkToFit="1"/>
      <protection hidden="1"/>
    </xf>
    <xf numFmtId="0" fontId="13" fillId="0" borderId="172" xfId="0" applyFont="1" applyBorder="1" applyAlignment="1" applyProtection="1">
      <alignment horizontal="center" vertical="center" shrinkToFit="1"/>
      <protection hidden="1"/>
    </xf>
    <xf numFmtId="0" fontId="9" fillId="0" borderId="173" xfId="0" applyFont="1" applyBorder="1" applyAlignment="1" applyProtection="1">
      <alignment horizontal="center" vertical="center"/>
      <protection hidden="1"/>
    </xf>
    <xf numFmtId="0" fontId="40" fillId="0" borderId="171" xfId="0" applyFont="1" applyBorder="1" applyAlignment="1" applyProtection="1">
      <alignment horizontal="center" vertical="center"/>
      <protection hidden="1"/>
    </xf>
    <xf numFmtId="0" fontId="40" fillId="0" borderId="172" xfId="0" applyFont="1" applyBorder="1" applyAlignment="1" applyProtection="1">
      <alignment horizontal="center" vertical="center"/>
      <protection hidden="1"/>
    </xf>
    <xf numFmtId="0" fontId="40" fillId="0" borderId="173" xfId="0" applyFont="1" applyBorder="1" applyAlignment="1" applyProtection="1">
      <alignment horizontal="center" vertical="center"/>
      <protection hidden="1"/>
    </xf>
    <xf numFmtId="0" fontId="40" fillId="0" borderId="173" xfId="0" applyFont="1" applyBorder="1" applyAlignment="1" applyProtection="1">
      <alignment horizontal="center" vertical="center" shrinkToFit="1"/>
      <protection hidden="1"/>
    </xf>
    <xf numFmtId="0" fontId="40" fillId="0" borderId="171" xfId="0" applyFont="1" applyBorder="1" applyAlignment="1" applyProtection="1">
      <alignment horizontal="center" vertical="center" shrinkToFit="1"/>
      <protection hidden="1"/>
    </xf>
    <xf numFmtId="0" fontId="40" fillId="0" borderId="174" xfId="0" applyFont="1" applyBorder="1" applyAlignment="1" applyProtection="1">
      <alignment horizontal="center" vertical="center" shrinkToFit="1"/>
      <protection hidden="1"/>
    </xf>
    <xf numFmtId="0" fontId="31" fillId="0" borderId="13" xfId="0" applyFont="1" applyBorder="1" applyAlignment="1" applyProtection="1">
      <alignment horizontal="center" vertical="center"/>
      <protection hidden="1"/>
    </xf>
    <xf numFmtId="0" fontId="34" fillId="0" borderId="152" xfId="0" applyFont="1" applyBorder="1" applyAlignment="1" applyProtection="1">
      <alignment horizontal="center" vertical="center"/>
      <protection hidden="1"/>
    </xf>
    <xf numFmtId="0" fontId="10" fillId="0" borderId="8" xfId="0" applyFont="1" applyBorder="1" applyAlignment="1" applyProtection="1">
      <alignment horizontal="center" vertical="center" shrinkToFit="1"/>
      <protection hidden="1"/>
    </xf>
    <xf numFmtId="0" fontId="10" fillId="0" borderId="9" xfId="0" applyFont="1" applyBorder="1" applyAlignment="1" applyProtection="1">
      <alignment horizontal="center" vertical="center" shrinkToFit="1"/>
      <protection hidden="1"/>
    </xf>
    <xf numFmtId="0" fontId="10" fillId="0" borderId="29" xfId="0" applyFont="1" applyBorder="1" applyAlignment="1" applyProtection="1">
      <alignment horizontal="center" vertical="center" shrinkToFit="1"/>
      <protection hidden="1"/>
    </xf>
    <xf numFmtId="0" fontId="14" fillId="0" borderId="46" xfId="0" applyFont="1" applyBorder="1" applyAlignment="1" applyProtection="1">
      <alignment horizontal="center" vertical="center" shrinkToFit="1"/>
      <protection hidden="1"/>
    </xf>
    <xf numFmtId="0" fontId="14" fillId="0" borderId="25" xfId="0" applyFont="1" applyBorder="1" applyAlignment="1" applyProtection="1">
      <alignment horizontal="center" vertical="center" shrinkToFit="1"/>
      <protection hidden="1"/>
    </xf>
    <xf numFmtId="0" fontId="14" fillId="0" borderId="47" xfId="0" applyFont="1" applyBorder="1" applyAlignment="1" applyProtection="1">
      <alignment horizontal="center" vertical="center" shrinkToFit="1"/>
      <protection hidden="1"/>
    </xf>
    <xf numFmtId="0" fontId="31" fillId="0" borderId="173" xfId="0" applyFont="1" applyBorder="1" applyAlignment="1" applyProtection="1">
      <alignment horizontal="center" vertical="center"/>
      <protection hidden="1"/>
    </xf>
    <xf numFmtId="0" fontId="31" fillId="0" borderId="171" xfId="0" applyFont="1" applyBorder="1" applyAlignment="1" applyProtection="1">
      <alignment horizontal="center" vertical="center"/>
      <protection hidden="1"/>
    </xf>
    <xf numFmtId="0" fontId="31" fillId="0" borderId="174" xfId="0" applyFont="1" applyBorder="1" applyAlignment="1" applyProtection="1">
      <alignment horizontal="center" vertical="center"/>
      <protection hidden="1"/>
    </xf>
    <xf numFmtId="0" fontId="13" fillId="0" borderId="182" xfId="0" applyFont="1" applyBorder="1" applyAlignment="1" applyProtection="1">
      <alignment horizontal="center" vertical="center" shrinkToFit="1"/>
      <protection hidden="1"/>
    </xf>
    <xf numFmtId="0" fontId="13" fillId="0" borderId="183" xfId="0" applyFont="1" applyBorder="1" applyAlignment="1" applyProtection="1">
      <alignment horizontal="center" vertical="center" shrinkToFit="1"/>
      <protection hidden="1"/>
    </xf>
    <xf numFmtId="0" fontId="13" fillId="0" borderId="184" xfId="0" applyFont="1" applyBorder="1" applyAlignment="1" applyProtection="1">
      <alignment horizontal="center" vertical="center" shrinkToFit="1"/>
      <protection hidden="1"/>
    </xf>
    <xf numFmtId="0" fontId="16" fillId="0" borderId="3" xfId="0" applyFont="1" applyBorder="1" applyAlignment="1" applyProtection="1">
      <alignment horizontal="center" vertical="center"/>
      <protection hidden="1"/>
    </xf>
    <xf numFmtId="0" fontId="39" fillId="0" borderId="11" xfId="0" applyFont="1" applyBorder="1" applyAlignment="1" applyProtection="1">
      <alignment horizontal="center" vertical="center"/>
      <protection hidden="1"/>
    </xf>
    <xf numFmtId="0" fontId="39" fillId="0" borderId="4" xfId="0" applyFont="1" applyBorder="1" applyAlignment="1" applyProtection="1">
      <alignment horizontal="center" vertical="center"/>
      <protection hidden="1"/>
    </xf>
    <xf numFmtId="0" fontId="39" fillId="0" borderId="5" xfId="0" applyFont="1" applyBorder="1" applyAlignment="1" applyProtection="1">
      <alignment horizontal="center" vertical="center"/>
      <protection hidden="1"/>
    </xf>
    <xf numFmtId="0" fontId="16" fillId="0" borderId="173" xfId="0" applyFont="1" applyBorder="1" applyAlignment="1" applyProtection="1">
      <alignment horizontal="center" vertical="center" wrapText="1" shrinkToFit="1"/>
      <protection hidden="1"/>
    </xf>
    <xf numFmtId="0" fontId="16" fillId="0" borderId="171" xfId="0" applyFont="1" applyBorder="1" applyAlignment="1" applyProtection="1">
      <alignment horizontal="center" vertical="center" wrapText="1" shrinkToFit="1"/>
      <protection hidden="1"/>
    </xf>
    <xf numFmtId="0" fontId="16" fillId="0" borderId="173" xfId="0" applyFont="1" applyBorder="1" applyAlignment="1" applyProtection="1">
      <alignment horizontal="right" vertical="center" shrinkToFit="1"/>
      <protection hidden="1"/>
    </xf>
    <xf numFmtId="0" fontId="16" fillId="0" borderId="171" xfId="0" applyFont="1" applyBorder="1" applyAlignment="1" applyProtection="1">
      <alignment horizontal="right" vertical="center" shrinkToFit="1"/>
      <protection hidden="1"/>
    </xf>
    <xf numFmtId="0" fontId="38" fillId="0" borderId="0" xfId="0" applyFont="1" applyAlignment="1" applyProtection="1">
      <alignment horizontal="center" vertical="center" shrinkToFit="1"/>
      <protection hidden="1"/>
    </xf>
    <xf numFmtId="0" fontId="31" fillId="0" borderId="53" xfId="0" applyFont="1" applyBorder="1" applyAlignment="1" applyProtection="1">
      <alignment horizontal="center" vertical="center"/>
      <protection hidden="1"/>
    </xf>
    <xf numFmtId="0" fontId="34" fillId="0" borderId="70" xfId="0" applyFont="1" applyBorder="1" applyAlignment="1" applyProtection="1">
      <alignment horizontal="center" vertical="center"/>
      <protection hidden="1"/>
    </xf>
    <xf numFmtId="0" fontId="31" fillId="0" borderId="69" xfId="0" applyFont="1" applyBorder="1" applyAlignment="1" applyProtection="1">
      <alignment horizontal="center" vertical="center"/>
      <protection hidden="1"/>
    </xf>
    <xf numFmtId="0" fontId="31" fillId="0" borderId="1" xfId="0" applyFont="1" applyBorder="1" applyAlignment="1" applyProtection="1">
      <alignment horizontal="center" vertical="center"/>
      <protection hidden="1"/>
    </xf>
    <xf numFmtId="0" fontId="31" fillId="0" borderId="1" xfId="0" applyFont="1" applyBorder="1" applyAlignment="1" applyProtection="1">
      <alignment horizontal="left" vertical="center"/>
      <protection hidden="1"/>
    </xf>
    <xf numFmtId="0" fontId="34" fillId="0" borderId="1" xfId="0" applyFont="1" applyBorder="1" applyAlignment="1" applyProtection="1">
      <alignment horizontal="left" vertical="center"/>
      <protection hidden="1"/>
    </xf>
    <xf numFmtId="0" fontId="34" fillId="0" borderId="70" xfId="0" applyFont="1" applyBorder="1" applyAlignment="1" applyProtection="1">
      <alignment horizontal="left" vertical="center"/>
      <protection hidden="1"/>
    </xf>
    <xf numFmtId="0" fontId="34" fillId="0" borderId="69" xfId="0" applyFont="1" applyBorder="1" applyAlignment="1" applyProtection="1">
      <alignment horizontal="center" vertical="center"/>
      <protection hidden="1"/>
    </xf>
    <xf numFmtId="0" fontId="34" fillId="0" borderId="1" xfId="0" applyFont="1" applyBorder="1" applyAlignment="1" applyProtection="1">
      <alignment horizontal="center" vertical="center"/>
      <protection hidden="1"/>
    </xf>
    <xf numFmtId="0" fontId="34" fillId="0" borderId="69" xfId="0" applyFont="1" applyBorder="1" applyAlignment="1" applyProtection="1">
      <alignment horizontal="right" vertical="center"/>
      <protection hidden="1"/>
    </xf>
    <xf numFmtId="0" fontId="34" fillId="0" borderId="1" xfId="0" applyFont="1" applyBorder="1" applyAlignment="1" applyProtection="1">
      <alignment horizontal="right" vertical="center"/>
      <protection hidden="1"/>
    </xf>
    <xf numFmtId="0" fontId="12" fillId="0" borderId="188" xfId="0" applyFont="1" applyBorder="1" applyAlignment="1" applyProtection="1">
      <alignment horizontal="center" vertical="center" shrinkToFit="1"/>
      <protection hidden="1"/>
    </xf>
    <xf numFmtId="0" fontId="12" fillId="0" borderId="126" xfId="0" applyFont="1" applyBorder="1" applyAlignment="1" applyProtection="1">
      <alignment horizontal="center" vertical="center" shrinkToFit="1"/>
      <protection hidden="1"/>
    </xf>
    <xf numFmtId="0" fontId="12" fillId="0" borderId="95" xfId="0" applyFont="1" applyBorder="1" applyAlignment="1" applyProtection="1">
      <alignment horizontal="center" vertical="center" shrinkToFit="1"/>
      <protection hidden="1"/>
    </xf>
    <xf numFmtId="0" fontId="18" fillId="0" borderId="189" xfId="0" applyFont="1" applyBorder="1" applyAlignment="1" applyProtection="1">
      <alignment horizontal="center" vertical="center"/>
      <protection hidden="1"/>
    </xf>
    <xf numFmtId="0" fontId="18" fillId="0" borderId="128" xfId="0" applyFont="1" applyBorder="1" applyAlignment="1" applyProtection="1">
      <alignment horizontal="center" vertical="center"/>
      <protection hidden="1"/>
    </xf>
    <xf numFmtId="0" fontId="18" fillId="0" borderId="91" xfId="0" applyFont="1" applyBorder="1" applyAlignment="1" applyProtection="1">
      <alignment horizontal="center" vertical="center"/>
      <protection hidden="1"/>
    </xf>
    <xf numFmtId="0" fontId="18" fillId="0" borderId="96" xfId="0" applyFont="1" applyBorder="1" applyAlignment="1" applyProtection="1">
      <alignment horizontal="center" vertical="center"/>
      <protection hidden="1"/>
    </xf>
    <xf numFmtId="0" fontId="12" fillId="0" borderId="3" xfId="0" applyFont="1" applyBorder="1" applyAlignment="1" applyProtection="1">
      <alignment horizontal="center" vertical="center" wrapText="1" shrinkToFit="1"/>
      <protection hidden="1"/>
    </xf>
    <xf numFmtId="0" fontId="12" fillId="0" borderId="11" xfId="0" applyFont="1" applyBorder="1" applyAlignment="1" applyProtection="1">
      <alignment horizontal="center" vertical="center" wrapText="1" shrinkToFit="1"/>
      <protection hidden="1"/>
    </xf>
    <xf numFmtId="0" fontId="12" fillId="0" borderId="13" xfId="0" applyFont="1" applyBorder="1" applyAlignment="1" applyProtection="1">
      <alignment horizontal="center" vertical="center" wrapText="1" shrinkToFit="1"/>
      <protection hidden="1"/>
    </xf>
    <xf numFmtId="0" fontId="12" fillId="0" borderId="152" xfId="0" applyFont="1" applyBorder="1" applyAlignment="1" applyProtection="1">
      <alignment horizontal="center" vertical="center" wrapText="1" shrinkToFit="1"/>
      <protection hidden="1"/>
    </xf>
    <xf numFmtId="0" fontId="12" fillId="0" borderId="4" xfId="0" applyFont="1" applyBorder="1" applyAlignment="1" applyProtection="1">
      <alignment horizontal="center" vertical="center" wrapText="1" shrinkToFit="1"/>
      <protection hidden="1"/>
    </xf>
    <xf numFmtId="0" fontId="12" fillId="0" borderId="5" xfId="0" applyFont="1" applyBorder="1" applyAlignment="1" applyProtection="1">
      <alignment horizontal="center" vertical="center" wrapText="1" shrinkToFit="1"/>
      <protection hidden="1"/>
    </xf>
    <xf numFmtId="0" fontId="18" fillId="0" borderId="130" xfId="0" applyFont="1" applyBorder="1" applyAlignment="1" applyProtection="1">
      <alignment horizontal="center" vertical="center"/>
      <protection hidden="1"/>
    </xf>
    <xf numFmtId="0" fontId="18" fillId="0" borderId="9" xfId="0" applyFont="1" applyBorder="1" applyAlignment="1" applyProtection="1">
      <alignment horizontal="center" vertical="center"/>
      <protection hidden="1"/>
    </xf>
    <xf numFmtId="0" fontId="18" fillId="0" borderId="131" xfId="0" applyFont="1" applyBorder="1" applyAlignment="1" applyProtection="1">
      <alignment horizontal="center" vertical="center"/>
      <protection hidden="1"/>
    </xf>
    <xf numFmtId="179" fontId="31" fillId="0" borderId="171" xfId="0" applyNumberFormat="1" applyFont="1" applyBorder="1" applyAlignment="1" applyProtection="1">
      <alignment horizontal="left" vertical="center"/>
      <protection hidden="1"/>
    </xf>
    <xf numFmtId="179" fontId="31" fillId="0" borderId="172" xfId="0" applyNumberFormat="1" applyFont="1" applyBorder="1" applyAlignment="1" applyProtection="1">
      <alignment horizontal="left" vertical="center"/>
      <protection hidden="1"/>
    </xf>
    <xf numFmtId="0" fontId="31" fillId="0" borderId="172" xfId="0" applyFont="1" applyBorder="1" applyAlignment="1" applyProtection="1">
      <alignment horizontal="center" vertical="center"/>
      <protection hidden="1"/>
    </xf>
    <xf numFmtId="0" fontId="12" fillId="0" borderId="182" xfId="0" applyFont="1" applyBorder="1" applyAlignment="1" applyProtection="1">
      <alignment horizontal="center" vertical="center"/>
      <protection hidden="1"/>
    </xf>
    <xf numFmtId="0" fontId="12" fillId="0" borderId="183" xfId="0" applyFont="1" applyBorder="1" applyAlignment="1" applyProtection="1">
      <alignment horizontal="center" vertical="center"/>
      <protection hidden="1"/>
    </xf>
    <xf numFmtId="0" fontId="12" fillId="0" borderId="191" xfId="0" applyFont="1" applyBorder="1" applyAlignment="1" applyProtection="1">
      <alignment horizontal="center" vertical="center"/>
      <protection hidden="1"/>
    </xf>
    <xf numFmtId="0" fontId="31" fillId="0" borderId="153" xfId="0" applyFont="1" applyBorder="1" applyAlignment="1" applyProtection="1">
      <alignment horizontal="center" vertical="center" shrinkToFit="1"/>
      <protection hidden="1"/>
    </xf>
    <xf numFmtId="0" fontId="31" fillId="0" borderId="37" xfId="0" applyFont="1" applyBorder="1" applyAlignment="1" applyProtection="1">
      <alignment horizontal="center" vertical="center" shrinkToFit="1"/>
      <protection hidden="1"/>
    </xf>
    <xf numFmtId="0" fontId="31" fillId="0" borderId="67" xfId="0" applyFont="1" applyBorder="1" applyAlignment="1" applyProtection="1">
      <alignment horizontal="center" vertical="center" shrinkToFit="1"/>
      <protection hidden="1"/>
    </xf>
    <xf numFmtId="0" fontId="31" fillId="0" borderId="36" xfId="0" applyFont="1" applyBorder="1" applyAlignment="1" applyProtection="1">
      <alignment horizontal="center" vertical="center" shrinkToFit="1"/>
      <protection hidden="1"/>
    </xf>
    <xf numFmtId="0" fontId="16" fillId="0" borderId="66" xfId="0" applyFont="1" applyBorder="1" applyAlignment="1" applyProtection="1">
      <alignment horizontal="center" vertical="center"/>
      <protection hidden="1"/>
    </xf>
    <xf numFmtId="0" fontId="16" fillId="0" borderId="67" xfId="0" applyFont="1" applyBorder="1" applyAlignment="1" applyProtection="1">
      <alignment horizontal="center" vertical="center"/>
      <protection hidden="1"/>
    </xf>
    <xf numFmtId="0" fontId="16" fillId="0" borderId="79"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12" fillId="0" borderId="153" xfId="0" applyFont="1" applyBorder="1" applyAlignment="1" applyProtection="1">
      <alignment horizontal="center" vertical="center"/>
      <protection hidden="1"/>
    </xf>
    <xf numFmtId="0" fontId="12" fillId="0" borderId="77" xfId="0" applyFont="1" applyBorder="1" applyAlignment="1" applyProtection="1">
      <alignment horizontal="center" vertical="center"/>
      <protection hidden="1"/>
    </xf>
    <xf numFmtId="0" fontId="16" fillId="0" borderId="46" xfId="0" applyFont="1" applyBorder="1" applyAlignment="1" applyProtection="1">
      <alignment horizontal="center" vertical="center"/>
      <protection hidden="1"/>
    </xf>
    <xf numFmtId="0" fontId="16" fillId="0" borderId="25" xfId="0" applyFont="1" applyBorder="1" applyAlignment="1" applyProtection="1">
      <alignment horizontal="center" vertical="center"/>
      <protection hidden="1"/>
    </xf>
    <xf numFmtId="0" fontId="16" fillId="0" borderId="78" xfId="0" applyFont="1" applyBorder="1" applyAlignment="1" applyProtection="1">
      <alignment horizontal="center" vertical="center"/>
      <protection hidden="1"/>
    </xf>
    <xf numFmtId="0" fontId="9" fillId="0" borderId="175" xfId="0" applyFont="1" applyBorder="1" applyAlignment="1" applyProtection="1">
      <alignment horizontal="center" shrinkToFit="1"/>
      <protection hidden="1"/>
    </xf>
    <xf numFmtId="0" fontId="0" fillId="0" borderId="12" xfId="0" applyBorder="1">
      <alignment vertical="center"/>
    </xf>
    <xf numFmtId="0" fontId="9" fillId="0" borderId="145" xfId="0" applyFont="1" applyBorder="1" applyAlignment="1" applyProtection="1">
      <alignment horizontal="center" vertical="center"/>
      <protection hidden="1"/>
    </xf>
    <xf numFmtId="0" fontId="9" fillId="0" borderId="64" xfId="0" applyFont="1" applyBorder="1" applyAlignment="1" applyProtection="1">
      <alignment horizontal="center" vertical="center"/>
      <protection hidden="1"/>
    </xf>
    <xf numFmtId="0" fontId="9" fillId="0" borderId="65" xfId="0" applyFont="1" applyBorder="1" applyAlignment="1" applyProtection="1">
      <alignment horizontal="center" vertical="center"/>
      <protection hidden="1"/>
    </xf>
    <xf numFmtId="0" fontId="34" fillId="0" borderId="153" xfId="0" applyFont="1" applyBorder="1" applyAlignment="1" applyProtection="1">
      <alignment horizontal="left" vertical="center"/>
      <protection hidden="1"/>
    </xf>
    <xf numFmtId="0" fontId="15" fillId="0" borderId="173" xfId="0" applyFont="1" applyBorder="1" applyAlignment="1" applyProtection="1">
      <alignment horizontal="center" vertical="center" shrinkToFit="1"/>
      <protection hidden="1"/>
    </xf>
    <xf numFmtId="0" fontId="15" fillId="0" borderId="171" xfId="0" applyFont="1" applyBorder="1" applyAlignment="1" applyProtection="1">
      <alignment horizontal="center" vertical="center" shrinkToFit="1"/>
      <protection hidden="1"/>
    </xf>
    <xf numFmtId="0" fontId="15" fillId="0" borderId="174" xfId="0" applyFont="1" applyBorder="1" applyAlignment="1" applyProtection="1">
      <alignment horizontal="center" vertical="center" shrinkToFit="1"/>
      <protection hidden="1"/>
    </xf>
    <xf numFmtId="0" fontId="34" fillId="0" borderId="173" xfId="0" applyFont="1" applyBorder="1" applyAlignment="1" applyProtection="1">
      <alignment horizontal="center" vertical="center"/>
      <protection hidden="1"/>
    </xf>
    <xf numFmtId="0" fontId="34" fillId="0" borderId="171" xfId="0" applyFont="1" applyBorder="1" applyAlignment="1" applyProtection="1">
      <alignment horizontal="center" vertical="center"/>
      <protection hidden="1"/>
    </xf>
    <xf numFmtId="0" fontId="34" fillId="0" borderId="174" xfId="0" applyFont="1" applyBorder="1" applyAlignment="1" applyProtection="1">
      <alignment horizontal="center" vertical="center"/>
      <protection hidden="1"/>
    </xf>
    <xf numFmtId="0" fontId="34" fillId="0" borderId="10" xfId="0" applyFont="1" applyBorder="1" applyAlignment="1" applyProtection="1">
      <alignment horizontal="center" vertical="center"/>
      <protection hidden="1"/>
    </xf>
    <xf numFmtId="0" fontId="34" fillId="0" borderId="153" xfId="0" applyFont="1" applyBorder="1" applyAlignment="1" applyProtection="1">
      <alignment horizontal="center" vertical="center"/>
      <protection hidden="1"/>
    </xf>
    <xf numFmtId="0" fontId="34" fillId="0" borderId="37" xfId="0" applyFont="1" applyBorder="1" applyAlignment="1" applyProtection="1">
      <alignment horizontal="center" vertical="center"/>
      <protection hidden="1"/>
    </xf>
    <xf numFmtId="0" fontId="34" fillId="0" borderId="66" xfId="0" applyFont="1" applyBorder="1" applyAlignment="1" applyProtection="1">
      <alignment horizontal="center" vertical="center"/>
      <protection hidden="1"/>
    </xf>
    <xf numFmtId="0" fontId="34" fillId="0" borderId="67" xfId="0" applyFont="1" applyBorder="1" applyAlignment="1" applyProtection="1">
      <alignment horizontal="center" vertical="center"/>
      <protection hidden="1"/>
    </xf>
    <xf numFmtId="0" fontId="34" fillId="0" borderId="36" xfId="0" applyFont="1" applyBorder="1" applyAlignment="1" applyProtection="1">
      <alignment horizontal="center" vertical="center"/>
      <protection hidden="1"/>
    </xf>
    <xf numFmtId="0" fontId="36" fillId="0" borderId="66" xfId="0" applyFont="1" applyBorder="1" applyAlignment="1" applyProtection="1">
      <alignment horizontal="center" vertical="center" wrapText="1"/>
      <protection hidden="1"/>
    </xf>
    <xf numFmtId="0" fontId="36" fillId="0" borderId="67" xfId="0" applyFont="1" applyBorder="1" applyAlignment="1" applyProtection="1">
      <alignment horizontal="center" vertical="center" wrapText="1"/>
      <protection hidden="1"/>
    </xf>
    <xf numFmtId="0" fontId="34" fillId="0" borderId="67" xfId="0" applyFont="1" applyBorder="1" applyAlignment="1" applyProtection="1">
      <alignment horizontal="center" vertical="center" wrapText="1"/>
      <protection hidden="1"/>
    </xf>
    <xf numFmtId="0" fontId="34" fillId="0" borderId="5" xfId="0" applyFont="1" applyBorder="1" applyAlignment="1" applyProtection="1">
      <alignment horizontal="center" vertical="center" wrapText="1"/>
      <protection hidden="1"/>
    </xf>
    <xf numFmtId="0" fontId="11" fillId="0" borderId="170" xfId="0" applyFont="1" applyBorder="1" applyAlignment="1" applyProtection="1">
      <alignment horizontal="center" vertical="center"/>
      <protection hidden="1"/>
    </xf>
    <xf numFmtId="0" fontId="36" fillId="0" borderId="172" xfId="0" applyFont="1" applyBorder="1" applyAlignment="1" applyProtection="1">
      <alignment horizontal="center" vertical="center"/>
      <protection hidden="1"/>
    </xf>
    <xf numFmtId="0" fontId="26" fillId="0" borderId="0" xfId="0" applyFont="1">
      <alignment vertical="center"/>
    </xf>
    <xf numFmtId="0" fontId="25" fillId="0" borderId="0" xfId="0" applyFont="1">
      <alignment vertical="center"/>
    </xf>
    <xf numFmtId="0" fontId="15" fillId="0" borderId="153" xfId="0" applyFont="1" applyBorder="1" applyAlignment="1" applyProtection="1">
      <alignment horizontal="center" vertical="center" shrinkToFit="1"/>
      <protection hidden="1"/>
    </xf>
    <xf numFmtId="0" fontId="33" fillId="0" borderId="153" xfId="0" applyFont="1" applyBorder="1" applyAlignment="1" applyProtection="1">
      <alignment horizontal="center" vertical="center" shrinkToFit="1"/>
      <protection hidden="1"/>
    </xf>
    <xf numFmtId="0" fontId="33" fillId="0" borderId="37" xfId="0" applyFont="1" applyBorder="1" applyAlignment="1" applyProtection="1">
      <alignment horizontal="center" vertical="center" shrinkToFit="1"/>
      <protection hidden="1"/>
    </xf>
    <xf numFmtId="0" fontId="33" fillId="0" borderId="67" xfId="0" applyFont="1" applyBorder="1" applyAlignment="1" applyProtection="1">
      <alignment horizontal="center" vertical="center" shrinkToFit="1"/>
      <protection hidden="1"/>
    </xf>
    <xf numFmtId="0" fontId="33" fillId="0" borderId="36" xfId="0" applyFont="1" applyBorder="1" applyAlignment="1" applyProtection="1">
      <alignment horizontal="center" vertical="center" shrinkToFit="1"/>
      <protection hidden="1"/>
    </xf>
    <xf numFmtId="0" fontId="24" fillId="0" borderId="0" xfId="0" applyFont="1" applyProtection="1">
      <alignment vertical="center"/>
      <protection hidden="1"/>
    </xf>
    <xf numFmtId="0" fontId="0" fillId="0" borderId="0" xfId="0" applyAlignment="1" applyProtection="1">
      <alignment horizontal="center" vertical="center" shrinkToFit="1"/>
      <protection hidden="1"/>
    </xf>
    <xf numFmtId="0" fontId="24" fillId="0" borderId="0" xfId="0" applyFont="1" applyAlignment="1" applyProtection="1">
      <alignment horizontal="center" vertical="center"/>
      <protection hidden="1"/>
    </xf>
    <xf numFmtId="0" fontId="24" fillId="0" borderId="63" xfId="0" applyFont="1" applyBorder="1" applyAlignment="1" applyProtection="1">
      <alignment horizontal="center" vertical="center"/>
      <protection hidden="1"/>
    </xf>
    <xf numFmtId="0" fontId="15" fillId="0" borderId="3" xfId="0" applyFont="1" applyBorder="1" applyAlignment="1" applyProtection="1">
      <alignment horizontal="center" vertical="center" wrapText="1" shrinkToFit="1"/>
      <protection hidden="1"/>
    </xf>
    <xf numFmtId="0" fontId="33" fillId="0" borderId="153" xfId="0" applyFont="1" applyBorder="1" applyAlignment="1" applyProtection="1">
      <alignment horizontal="center" vertical="center" wrapText="1" shrinkToFit="1"/>
      <protection hidden="1"/>
    </xf>
    <xf numFmtId="0" fontId="33" fillId="0" borderId="4" xfId="0" applyFont="1" applyBorder="1" applyAlignment="1" applyProtection="1">
      <alignment horizontal="center" vertical="center" wrapText="1" shrinkToFit="1"/>
      <protection hidden="1"/>
    </xf>
    <xf numFmtId="0" fontId="33" fillId="0" borderId="67" xfId="0" applyFont="1" applyBorder="1" applyAlignment="1" applyProtection="1">
      <alignment horizontal="center" vertical="center" wrapText="1" shrinkToFit="1"/>
      <protection hidden="1"/>
    </xf>
    <xf numFmtId="0" fontId="16" fillId="0" borderId="10" xfId="0" applyFont="1" applyBorder="1" applyAlignment="1" applyProtection="1">
      <alignment horizontal="center" vertical="center" wrapText="1" shrinkToFit="1"/>
      <protection hidden="1"/>
    </xf>
    <xf numFmtId="0" fontId="16" fillId="0" borderId="153" xfId="0" applyFont="1" applyBorder="1" applyAlignment="1" applyProtection="1">
      <alignment horizontal="center" vertical="center" wrapText="1" shrinkToFit="1"/>
      <protection hidden="1"/>
    </xf>
    <xf numFmtId="0" fontId="16" fillId="0" borderId="11" xfId="0" applyFont="1" applyBorder="1" applyAlignment="1" applyProtection="1">
      <alignment horizontal="center" vertical="center" wrapText="1" shrinkToFit="1"/>
      <protection hidden="1"/>
    </xf>
    <xf numFmtId="0" fontId="16" fillId="0" borderId="66" xfId="0" applyFont="1" applyBorder="1" applyAlignment="1" applyProtection="1">
      <alignment horizontal="center" vertical="center" wrapText="1" shrinkToFit="1"/>
      <protection hidden="1"/>
    </xf>
    <xf numFmtId="0" fontId="16" fillId="0" borderId="67" xfId="0" applyFont="1" applyBorder="1" applyAlignment="1" applyProtection="1">
      <alignment horizontal="center" vertical="center" wrapText="1" shrinkToFit="1"/>
      <protection hidden="1"/>
    </xf>
    <xf numFmtId="0" fontId="16" fillId="0" borderId="5" xfId="0" applyFont="1" applyBorder="1" applyAlignment="1" applyProtection="1">
      <alignment horizontal="center" vertical="center" wrapText="1" shrinkToFit="1"/>
      <protection hidden="1"/>
    </xf>
    <xf numFmtId="0" fontId="12" fillId="0" borderId="145" xfId="0" applyFont="1" applyBorder="1" applyAlignment="1" applyProtection="1">
      <alignment horizontal="center" vertical="center" shrinkToFit="1"/>
      <protection hidden="1"/>
    </xf>
    <xf numFmtId="0" fontId="12" fillId="0" borderId="65" xfId="0" applyFont="1" applyBorder="1" applyAlignment="1" applyProtection="1">
      <alignment horizontal="center" vertical="center" shrinkToFit="1"/>
      <protection hidden="1"/>
    </xf>
    <xf numFmtId="0" fontId="12" fillId="0" borderId="10" xfId="0" applyFont="1" applyBorder="1" applyAlignment="1" applyProtection="1">
      <alignment horizontal="center" vertical="center" shrinkToFit="1"/>
      <protection hidden="1"/>
    </xf>
    <xf numFmtId="0" fontId="12" fillId="0" borderId="153" xfId="0" applyFont="1" applyBorder="1" applyAlignment="1" applyProtection="1">
      <alignment horizontal="center" vertical="center" shrinkToFit="1"/>
      <protection hidden="1"/>
    </xf>
    <xf numFmtId="0" fontId="12" fillId="0" borderId="11" xfId="0" applyFont="1" applyBorder="1" applyAlignment="1" applyProtection="1">
      <alignment horizontal="center" vertical="center" shrinkToFit="1"/>
      <protection hidden="1"/>
    </xf>
    <xf numFmtId="0" fontId="12" fillId="0" borderId="66" xfId="0" applyFont="1" applyBorder="1" applyAlignment="1" applyProtection="1">
      <alignment horizontal="center" vertical="center" shrinkToFit="1"/>
      <protection hidden="1"/>
    </xf>
    <xf numFmtId="0" fontId="12" fillId="0" borderId="67" xfId="0" applyFont="1" applyBorder="1" applyAlignment="1" applyProtection="1">
      <alignment horizontal="center" vertical="center" shrinkToFit="1"/>
      <protection hidden="1"/>
    </xf>
    <xf numFmtId="0" fontId="12" fillId="0" borderId="5" xfId="0" applyFont="1" applyBorder="1" applyAlignment="1" applyProtection="1">
      <alignment horizontal="center" vertical="center" shrinkToFit="1"/>
      <protection hidden="1"/>
    </xf>
    <xf numFmtId="0" fontId="10" fillId="0" borderId="10" xfId="0" applyFont="1" applyBorder="1" applyAlignment="1" applyProtection="1">
      <alignment horizontal="center" vertical="center" shrinkToFit="1"/>
      <protection hidden="1"/>
    </xf>
    <xf numFmtId="0" fontId="10" fillId="0" borderId="153" xfId="0" applyFont="1" applyBorder="1" applyAlignment="1" applyProtection="1">
      <alignment horizontal="center" vertical="center" shrinkToFit="1"/>
      <protection hidden="1"/>
    </xf>
    <xf numFmtId="0" fontId="10" fillId="0" borderId="66" xfId="0" applyFont="1" applyBorder="1" applyAlignment="1" applyProtection="1">
      <alignment horizontal="center" vertical="center" shrinkToFit="1"/>
      <protection hidden="1"/>
    </xf>
    <xf numFmtId="0" fontId="10" fillId="0" borderId="67" xfId="0" applyFont="1" applyBorder="1" applyAlignment="1" applyProtection="1">
      <alignment horizontal="center" vertical="center" shrinkToFit="1"/>
      <protection hidden="1"/>
    </xf>
    <xf numFmtId="0" fontId="34" fillId="0" borderId="11" xfId="0" applyFont="1" applyBorder="1" applyAlignment="1" applyProtection="1">
      <alignment horizontal="center" vertical="center"/>
      <protection hidden="1"/>
    </xf>
    <xf numFmtId="0" fontId="34" fillId="0" borderId="5" xfId="0" applyFont="1" applyBorder="1" applyAlignment="1" applyProtection="1">
      <alignment horizontal="center" vertical="center"/>
      <protection hidden="1"/>
    </xf>
    <xf numFmtId="0" fontId="34" fillId="0" borderId="172" xfId="0" applyFont="1" applyBorder="1" applyAlignment="1" applyProtection="1">
      <alignment horizontal="center" vertical="center"/>
      <protection hidden="1"/>
    </xf>
    <xf numFmtId="0" fontId="34" fillId="0" borderId="68" xfId="0" applyFont="1" applyBorder="1" applyAlignment="1" applyProtection="1">
      <alignment horizontal="center" vertical="center" wrapText="1"/>
      <protection hidden="1"/>
    </xf>
    <xf numFmtId="0" fontId="34" fillId="0" borderId="0" xfId="0" applyFont="1" applyAlignment="1" applyProtection="1">
      <alignment horizontal="center" vertical="center" wrapText="1"/>
      <protection hidden="1"/>
    </xf>
    <xf numFmtId="0" fontId="34" fillId="0" borderId="152" xfId="0" applyFont="1" applyBorder="1" applyAlignment="1" applyProtection="1">
      <alignment horizontal="center" vertical="center" wrapText="1"/>
      <protection hidden="1"/>
    </xf>
    <xf numFmtId="0" fontId="15" fillId="0" borderId="170" xfId="0" applyFont="1" applyBorder="1" applyAlignment="1" applyProtection="1">
      <alignment horizontal="center" vertical="center" shrinkToFit="1"/>
      <protection hidden="1"/>
    </xf>
    <xf numFmtId="0" fontId="33" fillId="0" borderId="172" xfId="0" applyFont="1" applyBorder="1" applyAlignment="1" applyProtection="1">
      <alignment horizontal="center" vertical="center" shrinkToFit="1"/>
      <protection hidden="1"/>
    </xf>
    <xf numFmtId="0" fontId="12" fillId="0" borderId="170" xfId="0" applyFont="1" applyBorder="1" applyAlignment="1" applyProtection="1">
      <alignment horizontal="center" vertical="center" shrinkToFit="1"/>
      <protection hidden="1"/>
    </xf>
    <xf numFmtId="0" fontId="37" fillId="0" borderId="172" xfId="0" applyFont="1" applyBorder="1" applyAlignment="1" applyProtection="1">
      <alignment horizontal="center" vertical="center" shrinkToFit="1"/>
      <protection hidden="1"/>
    </xf>
    <xf numFmtId="0" fontId="18" fillId="0" borderId="193" xfId="0" applyFont="1" applyBorder="1" applyAlignment="1" applyProtection="1">
      <alignment horizontal="center" vertical="center"/>
      <protection hidden="1"/>
    </xf>
    <xf numFmtId="0" fontId="18" fillId="0" borderId="129" xfId="0" applyFont="1" applyBorder="1" applyAlignment="1" applyProtection="1">
      <alignment horizontal="center" vertical="center"/>
      <protection hidden="1"/>
    </xf>
    <xf numFmtId="0" fontId="18" fillId="0" borderId="84" xfId="0" applyFont="1" applyBorder="1" applyAlignment="1" applyProtection="1">
      <alignment horizontal="center" vertical="center"/>
      <protection hidden="1"/>
    </xf>
    <xf numFmtId="0" fontId="12" fillId="0" borderId="192" xfId="0" applyFont="1" applyBorder="1" applyAlignment="1" applyProtection="1">
      <alignment horizontal="center" vertical="center" shrinkToFit="1"/>
      <protection hidden="1"/>
    </xf>
    <xf numFmtId="0" fontId="12" fillId="0" borderId="127" xfId="0" applyFont="1" applyBorder="1" applyAlignment="1" applyProtection="1">
      <alignment horizontal="center" vertical="center" shrinkToFit="1"/>
      <protection hidden="1"/>
    </xf>
    <xf numFmtId="0" fontId="12" fillId="0" borderId="96" xfId="0" applyFont="1" applyBorder="1" applyAlignment="1" applyProtection="1">
      <alignment horizontal="center" vertical="center" shrinkToFit="1"/>
      <protection hidden="1"/>
    </xf>
    <xf numFmtId="0" fontId="18" fillId="0" borderId="192" xfId="0" applyFont="1" applyBorder="1" applyAlignment="1" applyProtection="1">
      <alignment horizontal="center" vertical="center"/>
      <protection hidden="1"/>
    </xf>
    <xf numFmtId="0" fontId="37" fillId="0" borderId="11" xfId="0" applyFont="1" applyBorder="1" applyAlignment="1" applyProtection="1">
      <alignment horizontal="center" vertical="center" shrinkToFit="1"/>
      <protection hidden="1"/>
    </xf>
    <xf numFmtId="0" fontId="37" fillId="0" borderId="152" xfId="0" applyFont="1" applyBorder="1" applyAlignment="1" applyProtection="1">
      <alignment horizontal="center" vertical="center" shrinkToFit="1"/>
      <protection hidden="1"/>
    </xf>
    <xf numFmtId="0" fontId="37" fillId="0" borderId="4" xfId="0" applyFont="1" applyBorder="1" applyAlignment="1" applyProtection="1">
      <alignment horizontal="center" vertical="center" shrinkToFit="1"/>
      <protection hidden="1"/>
    </xf>
    <xf numFmtId="0" fontId="37" fillId="0" borderId="5" xfId="0" applyFont="1" applyBorder="1" applyAlignment="1" applyProtection="1">
      <alignment horizontal="center" vertical="center" shrinkToFit="1"/>
      <protection hidden="1"/>
    </xf>
    <xf numFmtId="0" fontId="15" fillId="0" borderId="173" xfId="0" applyFont="1" applyBorder="1" applyAlignment="1" applyProtection="1">
      <alignment horizontal="center" vertical="center"/>
      <protection hidden="1"/>
    </xf>
    <xf numFmtId="0" fontId="15" fillId="0" borderId="171" xfId="0" applyFont="1" applyBorder="1" applyAlignment="1" applyProtection="1">
      <alignment horizontal="center" vertical="center"/>
      <protection hidden="1"/>
    </xf>
    <xf numFmtId="0" fontId="15" fillId="0" borderId="174" xfId="0" applyFont="1" applyBorder="1" applyAlignment="1" applyProtection="1">
      <alignment horizontal="center" vertical="center"/>
      <protection hidden="1"/>
    </xf>
    <xf numFmtId="180" fontId="31" fillId="0" borderId="183" xfId="0" applyNumberFormat="1" applyFont="1" applyBorder="1" applyAlignment="1" applyProtection="1">
      <alignment horizontal="center" vertical="center"/>
      <protection hidden="1"/>
    </xf>
    <xf numFmtId="0" fontId="31" fillId="0" borderId="183" xfId="0" applyFont="1" applyBorder="1" applyAlignment="1" applyProtection="1">
      <alignment horizontal="left" vertical="center" indent="1"/>
      <protection hidden="1"/>
    </xf>
    <xf numFmtId="0" fontId="13" fillId="0" borderId="174" xfId="0" applyFont="1" applyBorder="1" applyAlignment="1" applyProtection="1">
      <alignment horizontal="center" vertical="center" shrinkToFit="1"/>
      <protection hidden="1"/>
    </xf>
    <xf numFmtId="0" fontId="10" fillId="0" borderId="173" xfId="0" applyFont="1" applyBorder="1" applyAlignment="1" applyProtection="1">
      <alignment horizontal="center" vertical="center" shrinkToFit="1"/>
      <protection hidden="1"/>
    </xf>
    <xf numFmtId="0" fontId="10" fillId="0" borderId="171" xfId="0" applyFont="1" applyBorder="1" applyAlignment="1" applyProtection="1">
      <alignment horizontal="center" vertical="center" shrinkToFit="1"/>
      <protection hidden="1"/>
    </xf>
    <xf numFmtId="0" fontId="10" fillId="0" borderId="174" xfId="0" applyFont="1" applyBorder="1" applyAlignment="1" applyProtection="1">
      <alignment horizontal="center" vertical="center" shrinkToFit="1"/>
      <protection hidden="1"/>
    </xf>
    <xf numFmtId="0" fontId="31" fillId="0" borderId="3" xfId="0" applyFont="1" applyBorder="1" applyAlignment="1" applyProtection="1">
      <alignment horizontal="center" vertical="center"/>
      <protection hidden="1"/>
    </xf>
    <xf numFmtId="0" fontId="31" fillId="0" borderId="11" xfId="0" applyFont="1" applyBorder="1" applyAlignment="1" applyProtection="1">
      <alignment horizontal="center" vertical="center"/>
      <protection hidden="1"/>
    </xf>
    <xf numFmtId="0" fontId="31" fillId="0" borderId="183" xfId="0" applyFont="1" applyBorder="1" applyAlignment="1" applyProtection="1">
      <alignment horizontal="center" vertical="center"/>
      <protection hidden="1"/>
    </xf>
    <xf numFmtId="0" fontId="16" fillId="0" borderId="183" xfId="0" applyFont="1" applyBorder="1" applyAlignment="1" applyProtection="1">
      <alignment horizontal="left" vertical="center" shrinkToFit="1"/>
      <protection hidden="1"/>
    </xf>
    <xf numFmtId="0" fontId="16" fillId="0" borderId="11" xfId="0" applyFont="1" applyBorder="1" applyAlignment="1" applyProtection="1">
      <alignment horizontal="center" vertical="center"/>
      <protection hidden="1"/>
    </xf>
    <xf numFmtId="0" fontId="16" fillId="0" borderId="4" xfId="0" applyFont="1" applyBorder="1" applyAlignment="1" applyProtection="1">
      <alignment horizontal="center" vertical="center"/>
      <protection hidden="1"/>
    </xf>
    <xf numFmtId="0" fontId="16" fillId="0" borderId="5" xfId="0" applyFont="1" applyBorder="1" applyAlignment="1" applyProtection="1">
      <alignment horizontal="center" vertical="center"/>
      <protection hidden="1"/>
    </xf>
    <xf numFmtId="0" fontId="35" fillId="0" borderId="0" xfId="0" applyFont="1" applyAlignment="1" applyProtection="1">
      <alignment horizontal="center" vertical="center" wrapText="1" shrinkToFit="1"/>
      <protection hidden="1"/>
    </xf>
    <xf numFmtId="0" fontId="31" fillId="0" borderId="67" xfId="0" applyFont="1" applyBorder="1" applyAlignment="1" applyProtection="1">
      <alignment horizontal="left" vertical="center" indent="1"/>
      <protection hidden="1"/>
    </xf>
    <xf numFmtId="0" fontId="31" fillId="0" borderId="10" xfId="0" applyFont="1" applyBorder="1" applyAlignment="1" applyProtection="1">
      <alignment horizontal="center" vertical="center"/>
      <protection hidden="1"/>
    </xf>
    <xf numFmtId="0" fontId="31" fillId="0" borderId="153" xfId="0" applyFont="1" applyBorder="1" applyAlignment="1" applyProtection="1">
      <alignment horizontal="center" vertical="center"/>
      <protection hidden="1"/>
    </xf>
    <xf numFmtId="0" fontId="31" fillId="0" borderId="37" xfId="0" applyFont="1" applyBorder="1" applyAlignment="1" applyProtection="1">
      <alignment horizontal="center" vertical="center"/>
      <protection hidden="1"/>
    </xf>
    <xf numFmtId="0" fontId="31" fillId="0" borderId="66" xfId="0" applyFont="1" applyBorder="1" applyAlignment="1" applyProtection="1">
      <alignment horizontal="center" vertical="center"/>
      <protection hidden="1"/>
    </xf>
    <xf numFmtId="0" fontId="31" fillId="0" borderId="67" xfId="0" applyFont="1" applyBorder="1" applyAlignment="1" applyProtection="1">
      <alignment horizontal="center" vertical="center"/>
      <protection hidden="1"/>
    </xf>
    <xf numFmtId="0" fontId="31" fillId="0" borderId="36" xfId="0" applyFont="1" applyBorder="1" applyAlignment="1" applyProtection="1">
      <alignment horizontal="center" vertical="center"/>
      <protection hidden="1"/>
    </xf>
    <xf numFmtId="0" fontId="31" fillId="0" borderId="170" xfId="0" applyFont="1" applyBorder="1" applyAlignment="1" applyProtection="1">
      <alignment horizontal="center" vertical="center"/>
      <protection hidden="1"/>
    </xf>
    <xf numFmtId="180" fontId="34" fillId="0" borderId="199" xfId="0" applyNumberFormat="1" applyFont="1" applyBorder="1" applyAlignment="1" applyProtection="1">
      <alignment horizontal="center" vertical="center"/>
      <protection hidden="1"/>
    </xf>
    <xf numFmtId="0" fontId="31" fillId="0" borderId="171" xfId="0" applyFont="1" applyBorder="1" applyAlignment="1" applyProtection="1">
      <alignment horizontal="left" vertical="center" indent="1"/>
      <protection hidden="1"/>
    </xf>
    <xf numFmtId="0" fontId="34" fillId="0" borderId="170" xfId="0" applyFont="1" applyBorder="1" applyAlignment="1" applyProtection="1">
      <alignment horizontal="center" vertical="center"/>
      <protection hidden="1"/>
    </xf>
    <xf numFmtId="0" fontId="16" fillId="0" borderId="66" xfId="0" applyFont="1" applyBorder="1" applyAlignment="1" applyProtection="1">
      <alignment horizontal="center" vertical="center" shrinkToFit="1"/>
      <protection hidden="1"/>
    </xf>
    <xf numFmtId="0" fontId="16" fillId="0" borderId="67" xfId="0" applyFont="1" applyBorder="1" applyAlignment="1" applyProtection="1">
      <alignment horizontal="center" vertical="center" shrinkToFit="1"/>
      <protection hidden="1"/>
    </xf>
    <xf numFmtId="180" fontId="68" fillId="13" borderId="30" xfId="0" applyNumberFormat="1" applyFont="1" applyFill="1" applyBorder="1" applyAlignment="1" applyProtection="1">
      <alignment horizontal="center" vertical="center"/>
      <protection hidden="1"/>
    </xf>
    <xf numFmtId="180" fontId="68" fillId="13" borderId="41" xfId="0" applyNumberFormat="1" applyFont="1" applyFill="1" applyBorder="1" applyAlignment="1" applyProtection="1">
      <alignment horizontal="center" vertical="center"/>
      <protection hidden="1"/>
    </xf>
    <xf numFmtId="0" fontId="11" fillId="0" borderId="175" xfId="0" applyFont="1" applyBorder="1" applyAlignment="1" applyProtection="1">
      <alignment horizontal="center" shrinkToFit="1"/>
      <protection hidden="1"/>
    </xf>
    <xf numFmtId="0" fontId="36" fillId="0" borderId="12" xfId="0" applyFont="1" applyBorder="1" applyAlignment="1" applyProtection="1">
      <alignment horizontal="center" shrinkToFit="1"/>
      <protection hidden="1"/>
    </xf>
    <xf numFmtId="0" fontId="36" fillId="0" borderId="145" xfId="0" applyFont="1" applyBorder="1" applyAlignment="1" applyProtection="1">
      <alignment horizontal="center" vertical="center"/>
      <protection hidden="1"/>
    </xf>
    <xf numFmtId="0" fontId="36" fillId="0" borderId="64" xfId="0" applyFont="1" applyBorder="1" applyAlignment="1" applyProtection="1">
      <alignment horizontal="center" vertical="center"/>
      <protection hidden="1"/>
    </xf>
    <xf numFmtId="0" fontId="36" fillId="0" borderId="65" xfId="0" applyFont="1" applyBorder="1" applyAlignment="1" applyProtection="1">
      <alignment horizontal="center" vertical="center"/>
      <protection hidden="1"/>
    </xf>
    <xf numFmtId="0" fontId="11" fillId="0" borderId="10" xfId="0" applyFont="1" applyBorder="1" applyAlignment="1" applyProtection="1">
      <alignment horizontal="center" vertical="center"/>
      <protection hidden="1"/>
    </xf>
    <xf numFmtId="0" fontId="36" fillId="0" borderId="11" xfId="0" applyFont="1" applyBorder="1" applyAlignment="1" applyProtection="1">
      <alignment horizontal="center" vertical="center"/>
      <protection hidden="1"/>
    </xf>
    <xf numFmtId="0" fontId="36" fillId="0" borderId="66" xfId="0" applyFont="1" applyBorder="1" applyAlignment="1" applyProtection="1">
      <alignment horizontal="center" vertical="center"/>
      <protection hidden="1"/>
    </xf>
    <xf numFmtId="0" fontId="36" fillId="0" borderId="5" xfId="0" applyFont="1" applyBorder="1" applyAlignment="1" applyProtection="1">
      <alignment horizontal="center" vertical="center"/>
      <protection hidden="1"/>
    </xf>
    <xf numFmtId="0" fontId="36" fillId="0" borderId="173" xfId="0" applyFont="1" applyBorder="1" applyAlignment="1" applyProtection="1">
      <alignment horizontal="center" vertical="center"/>
      <protection hidden="1"/>
    </xf>
    <xf numFmtId="0" fontId="31" fillId="0" borderId="4" xfId="0" applyFont="1" applyBorder="1" applyAlignment="1" applyProtection="1">
      <alignment horizontal="center" vertical="center"/>
      <protection hidden="1"/>
    </xf>
    <xf numFmtId="0" fontId="31" fillId="0" borderId="5" xfId="0" applyFont="1" applyBorder="1" applyAlignment="1" applyProtection="1">
      <alignment horizontal="center" vertical="center"/>
      <protection hidden="1"/>
    </xf>
    <xf numFmtId="180" fontId="31" fillId="0" borderId="25" xfId="0" applyNumberFormat="1" applyFont="1" applyBorder="1" applyAlignment="1" applyProtection="1">
      <alignment horizontal="center" vertical="center"/>
      <protection hidden="1"/>
    </xf>
    <xf numFmtId="0" fontId="31" fillId="0" borderId="25" xfId="0" applyFont="1" applyBorder="1" applyAlignment="1" applyProtection="1">
      <alignment horizontal="center" vertical="center"/>
      <protection hidden="1"/>
    </xf>
    <xf numFmtId="0" fontId="31" fillId="0" borderId="25" xfId="0" applyFont="1" applyBorder="1" applyAlignment="1" applyProtection="1">
      <alignment horizontal="left" vertical="center"/>
      <protection hidden="1"/>
    </xf>
    <xf numFmtId="0" fontId="31" fillId="0" borderId="173" xfId="0" applyFont="1" applyBorder="1" applyAlignment="1" applyProtection="1">
      <alignment horizontal="left" vertical="center"/>
      <protection hidden="1"/>
    </xf>
    <xf numFmtId="0" fontId="31" fillId="0" borderId="171" xfId="0" applyFont="1" applyBorder="1" applyAlignment="1" applyProtection="1">
      <alignment horizontal="left" vertical="center"/>
      <protection hidden="1"/>
    </xf>
    <xf numFmtId="0" fontId="16" fillId="0" borderId="4" xfId="0" applyFont="1" applyBorder="1" applyAlignment="1" applyProtection="1">
      <alignment horizontal="center" vertical="center" shrinkToFit="1"/>
      <protection hidden="1"/>
    </xf>
    <xf numFmtId="0" fontId="16" fillId="0" borderId="5" xfId="0" applyFont="1" applyBorder="1" applyAlignment="1" applyProtection="1">
      <alignment horizontal="center" vertical="center" shrinkToFit="1"/>
      <protection hidden="1"/>
    </xf>
    <xf numFmtId="0" fontId="16" fillId="0" borderId="185" xfId="0" applyFont="1" applyBorder="1" applyAlignment="1" applyProtection="1">
      <alignment horizontal="center" vertical="center" shrinkToFit="1"/>
      <protection hidden="1"/>
    </xf>
    <xf numFmtId="0" fontId="16" fillId="0" borderId="183" xfId="0" applyFont="1" applyBorder="1" applyAlignment="1" applyProtection="1">
      <alignment horizontal="center" vertical="center" shrinkToFit="1"/>
      <protection hidden="1"/>
    </xf>
    <xf numFmtId="0" fontId="16" fillId="0" borderId="198" xfId="0" applyFont="1" applyBorder="1" applyAlignment="1" applyProtection="1">
      <alignment horizontal="center" vertical="center" shrinkToFit="1"/>
      <protection hidden="1"/>
    </xf>
    <xf numFmtId="0" fontId="31" fillId="0" borderId="71" xfId="0" applyFont="1" applyBorder="1" applyAlignment="1" applyProtection="1">
      <alignment horizontal="center" vertical="center"/>
      <protection hidden="1"/>
    </xf>
    <xf numFmtId="0" fontId="31" fillId="0" borderId="71" xfId="0" applyFont="1" applyBorder="1" applyAlignment="1" applyProtection="1">
      <alignment horizontal="left" vertical="center"/>
      <protection hidden="1"/>
    </xf>
    <xf numFmtId="180" fontId="31" fillId="0" borderId="71" xfId="0" applyNumberFormat="1" applyFont="1" applyBorder="1" applyAlignment="1" applyProtection="1">
      <alignment horizontal="center" vertical="center"/>
      <protection hidden="1"/>
    </xf>
    <xf numFmtId="0" fontId="31" fillId="0" borderId="173" xfId="0" applyFont="1" applyBorder="1" applyProtection="1">
      <alignment vertical="center"/>
      <protection hidden="1"/>
    </xf>
    <xf numFmtId="0" fontId="31" fillId="0" borderId="171" xfId="0" applyFont="1" applyBorder="1" applyProtection="1">
      <alignment vertical="center"/>
      <protection hidden="1"/>
    </xf>
    <xf numFmtId="0" fontId="31" fillId="0" borderId="66" xfId="0" applyFont="1" applyBorder="1" applyAlignment="1" applyProtection="1">
      <alignment horizontal="center" vertical="center" shrinkToFit="1"/>
      <protection hidden="1"/>
    </xf>
    <xf numFmtId="0" fontId="9" fillId="0" borderId="26" xfId="0" applyFont="1" applyBorder="1" applyAlignment="1">
      <alignment horizontal="center" vertical="center"/>
    </xf>
    <xf numFmtId="0" fontId="9" fillId="0" borderId="63" xfId="0" applyFont="1" applyBorder="1" applyAlignment="1">
      <alignment horizontal="center" vertical="center"/>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8" fillId="0" borderId="0" xfId="0" applyFont="1" applyAlignment="1" applyProtection="1">
      <alignment horizontal="center" vertical="center" shrinkToFit="1"/>
      <protection hidden="1"/>
    </xf>
    <xf numFmtId="0" fontId="9" fillId="0" borderId="0" xfId="0" applyFont="1" applyAlignment="1">
      <alignment horizontal="center" vertical="center"/>
    </xf>
    <xf numFmtId="0" fontId="9" fillId="0" borderId="67" xfId="0" applyFont="1" applyBorder="1" applyAlignment="1">
      <alignment horizontal="center" vertical="center"/>
    </xf>
    <xf numFmtId="0" fontId="31" fillId="0" borderId="71" xfId="0" applyFont="1" applyBorder="1" applyAlignment="1" applyProtection="1">
      <alignment horizontal="left" vertical="center" indent="1"/>
      <protection hidden="1"/>
    </xf>
    <xf numFmtId="0" fontId="31" fillId="0" borderId="201" xfId="0" applyFont="1" applyBorder="1" applyAlignment="1" applyProtection="1">
      <alignment horizontal="center" vertical="center"/>
      <protection hidden="1"/>
    </xf>
    <xf numFmtId="0" fontId="31" fillId="0" borderId="203" xfId="0" applyFont="1" applyBorder="1" applyAlignment="1" applyProtection="1">
      <alignment horizontal="center" vertical="center"/>
      <protection hidden="1"/>
    </xf>
    <xf numFmtId="0" fontId="67" fillId="0" borderId="13" xfId="0" applyFont="1" applyBorder="1" applyAlignment="1" applyProtection="1">
      <alignment horizontal="left" vertical="center" wrapText="1"/>
      <protection hidden="1"/>
    </xf>
    <xf numFmtId="0" fontId="67" fillId="0" borderId="0" xfId="0" applyFont="1" applyAlignment="1" applyProtection="1">
      <alignment horizontal="left" vertical="center" wrapText="1"/>
      <protection hidden="1"/>
    </xf>
    <xf numFmtId="0" fontId="67" fillId="0" borderId="13" xfId="0" applyFont="1" applyBorder="1" applyAlignment="1" applyProtection="1">
      <alignment horizontal="left" vertical="center"/>
      <protection hidden="1"/>
    </xf>
    <xf numFmtId="0" fontId="67" fillId="0" borderId="0" xfId="0" applyFont="1" applyAlignment="1" applyProtection="1">
      <alignment horizontal="left" vertical="center"/>
      <protection hidden="1"/>
    </xf>
    <xf numFmtId="180" fontId="31" fillId="0" borderId="153" xfId="0" applyNumberFormat="1" applyFont="1" applyBorder="1" applyAlignment="1" applyProtection="1">
      <alignment horizontal="center" vertical="center"/>
      <protection hidden="1"/>
    </xf>
    <xf numFmtId="0" fontId="31" fillId="0" borderId="25" xfId="0" applyFont="1" applyBorder="1" applyAlignment="1" applyProtection="1">
      <alignment horizontal="left" vertical="center" indent="1"/>
      <protection hidden="1"/>
    </xf>
    <xf numFmtId="0" fontId="31" fillId="0" borderId="110" xfId="0" applyFont="1" applyBorder="1" applyAlignment="1" applyProtection="1">
      <alignment horizontal="center" vertical="center"/>
      <protection hidden="1"/>
    </xf>
    <xf numFmtId="0" fontId="31" fillId="0" borderId="111" xfId="0" applyFont="1" applyBorder="1" applyAlignment="1" applyProtection="1">
      <alignment horizontal="center" vertical="center"/>
      <protection hidden="1"/>
    </xf>
    <xf numFmtId="0" fontId="31" fillId="0" borderId="112" xfId="0" applyFont="1" applyBorder="1" applyAlignment="1" applyProtection="1">
      <alignment horizontal="center" vertical="center"/>
      <protection hidden="1"/>
    </xf>
    <xf numFmtId="0" fontId="31" fillId="0" borderId="202" xfId="0" applyFont="1" applyBorder="1" applyAlignment="1" applyProtection="1">
      <alignment horizontal="center" vertical="center"/>
      <protection hidden="1"/>
    </xf>
    <xf numFmtId="0" fontId="70" fillId="0" borderId="170" xfId="0" applyFont="1" applyBorder="1" applyAlignment="1" applyProtection="1">
      <alignment horizontal="center" vertical="center" wrapText="1"/>
      <protection hidden="1"/>
    </xf>
    <xf numFmtId="0" fontId="37" fillId="0" borderId="171" xfId="0" applyFont="1" applyBorder="1" applyAlignment="1" applyProtection="1">
      <alignment horizontal="center" vertical="center" wrapText="1"/>
      <protection hidden="1"/>
    </xf>
    <xf numFmtId="0" fontId="37" fillId="0" borderId="172" xfId="0" applyFont="1" applyBorder="1" applyAlignment="1" applyProtection="1">
      <alignment horizontal="center" vertical="center" wrapText="1"/>
      <protection hidden="1"/>
    </xf>
    <xf numFmtId="0" fontId="65" fillId="0" borderId="13" xfId="0" applyFont="1" applyBorder="1" applyAlignment="1">
      <alignment horizontal="center" vertical="center" shrinkToFit="1"/>
    </xf>
    <xf numFmtId="0" fontId="66" fillId="0" borderId="0" xfId="0" applyFont="1" applyAlignment="1">
      <alignment horizontal="center" vertical="center" shrinkToFit="1"/>
    </xf>
    <xf numFmtId="0" fontId="2" fillId="7" borderId="52" xfId="0" applyFont="1" applyFill="1" applyBorder="1" applyAlignment="1" applyProtection="1">
      <alignment horizontal="center" vertical="center"/>
      <protection hidden="1"/>
    </xf>
    <xf numFmtId="0" fontId="2" fillId="7" borderId="120" xfId="0" applyFont="1" applyFill="1" applyBorder="1" applyAlignment="1" applyProtection="1">
      <alignment horizontal="center" vertical="center"/>
      <protection hidden="1"/>
    </xf>
    <xf numFmtId="0" fontId="2" fillId="7" borderId="34" xfId="0" applyFont="1" applyFill="1" applyBorder="1" applyAlignment="1" applyProtection="1">
      <alignment horizontal="center" vertical="center"/>
      <protection hidden="1"/>
    </xf>
    <xf numFmtId="0" fontId="2" fillId="7" borderId="92" xfId="0" applyFont="1" applyFill="1" applyBorder="1" applyAlignment="1" applyProtection="1">
      <alignment horizontal="center" vertical="center"/>
      <protection hidden="1"/>
    </xf>
    <xf numFmtId="0" fontId="2" fillId="7" borderId="12" xfId="0" applyFont="1" applyFill="1" applyBorder="1" applyAlignment="1" applyProtection="1">
      <alignment horizontal="center" vertical="center"/>
      <protection hidden="1"/>
    </xf>
    <xf numFmtId="0" fontId="2" fillId="7" borderId="39" xfId="0" applyFont="1" applyFill="1" applyBorder="1" applyAlignment="1" applyProtection="1">
      <alignment horizontal="center" vertical="center"/>
      <protection hidden="1"/>
    </xf>
    <xf numFmtId="0" fontId="2" fillId="7" borderId="94" xfId="0" applyFont="1" applyFill="1" applyBorder="1" applyAlignment="1" applyProtection="1">
      <alignment horizontal="center" vertical="center"/>
      <protection hidden="1"/>
    </xf>
    <xf numFmtId="0" fontId="2" fillId="7" borderId="119" xfId="0" applyFont="1" applyFill="1" applyBorder="1" applyAlignment="1" applyProtection="1">
      <alignment horizontal="center" vertical="center"/>
      <protection hidden="1"/>
    </xf>
    <xf numFmtId="0" fontId="2" fillId="7" borderId="40" xfId="0" applyFont="1" applyFill="1" applyBorder="1" applyAlignment="1" applyProtection="1">
      <alignment horizontal="center" vertical="center"/>
      <protection hidden="1"/>
    </xf>
    <xf numFmtId="0" fontId="2" fillId="7" borderId="93" xfId="0" applyFont="1" applyFill="1" applyBorder="1" applyAlignment="1" applyProtection="1">
      <alignment horizontal="center" vertical="center"/>
      <protection hidden="1"/>
    </xf>
    <xf numFmtId="0" fontId="2" fillId="7" borderId="64" xfId="0" applyFont="1" applyFill="1" applyBorder="1" applyAlignment="1" applyProtection="1">
      <alignment horizontal="center" vertical="center"/>
      <protection hidden="1"/>
    </xf>
    <xf numFmtId="0" fontId="2" fillId="7" borderId="35" xfId="0" applyFont="1" applyFill="1" applyBorder="1" applyAlignment="1" applyProtection="1">
      <alignment horizontal="center" vertical="center"/>
      <protection hidden="1"/>
    </xf>
    <xf numFmtId="0" fontId="2" fillId="7" borderId="93" xfId="0" applyFont="1" applyFill="1" applyBorder="1" applyAlignment="1" applyProtection="1">
      <alignment horizontal="left" vertical="center"/>
      <protection hidden="1"/>
    </xf>
    <xf numFmtId="0" fontId="2" fillId="7" borderId="64" xfId="0" applyFont="1" applyFill="1" applyBorder="1" applyAlignment="1" applyProtection="1">
      <alignment horizontal="left" vertical="center"/>
      <protection hidden="1"/>
    </xf>
    <xf numFmtId="0" fontId="2" fillId="7" borderId="35" xfId="0" applyFont="1" applyFill="1" applyBorder="1" applyAlignment="1" applyProtection="1">
      <alignment horizontal="left" vertical="center"/>
      <protection hidden="1"/>
    </xf>
    <xf numFmtId="0" fontId="2" fillId="7" borderId="94" xfId="0" applyFont="1" applyFill="1" applyBorder="1" applyAlignment="1" applyProtection="1">
      <alignment horizontal="left" vertical="center" shrinkToFit="1"/>
      <protection hidden="1"/>
    </xf>
    <xf numFmtId="0" fontId="2" fillId="7" borderId="119" xfId="0" applyFont="1" applyFill="1" applyBorder="1" applyAlignment="1" applyProtection="1">
      <alignment horizontal="left" vertical="center" shrinkToFit="1"/>
      <protection hidden="1"/>
    </xf>
    <xf numFmtId="0" fontId="2" fillId="7" borderId="40" xfId="0" applyFont="1" applyFill="1" applyBorder="1" applyAlignment="1" applyProtection="1">
      <alignment horizontal="left" vertical="center" shrinkToFit="1"/>
      <protection hidden="1"/>
    </xf>
    <xf numFmtId="0" fontId="2" fillId="7" borderId="92" xfId="0" applyFont="1" applyFill="1" applyBorder="1" applyAlignment="1" applyProtection="1">
      <alignment horizontal="center" vertical="center" shrinkToFit="1"/>
      <protection hidden="1"/>
    </xf>
    <xf numFmtId="0" fontId="2" fillId="7" borderId="12" xfId="0" applyFont="1" applyFill="1" applyBorder="1" applyAlignment="1" applyProtection="1">
      <alignment horizontal="center" vertical="center" shrinkToFit="1"/>
      <protection hidden="1"/>
    </xf>
    <xf numFmtId="0" fontId="2" fillId="7" borderId="39" xfId="0" applyFont="1" applyFill="1" applyBorder="1" applyAlignment="1" applyProtection="1">
      <alignment horizontal="center" vertical="center" shrinkToFit="1"/>
      <protection hidden="1"/>
    </xf>
    <xf numFmtId="0" fontId="2" fillId="7" borderId="94" xfId="0" applyFont="1" applyFill="1" applyBorder="1" applyAlignment="1" applyProtection="1">
      <alignment horizontal="left" vertical="center"/>
      <protection hidden="1"/>
    </xf>
    <xf numFmtId="0" fontId="2" fillId="7" borderId="119" xfId="0" applyFont="1" applyFill="1" applyBorder="1" applyAlignment="1" applyProtection="1">
      <alignment horizontal="left" vertical="center"/>
      <protection hidden="1"/>
    </xf>
    <xf numFmtId="0" fontId="2" fillId="7" borderId="40" xfId="0" applyFont="1" applyFill="1" applyBorder="1" applyAlignment="1" applyProtection="1">
      <alignment horizontal="left" vertical="center"/>
      <protection hidden="1"/>
    </xf>
    <xf numFmtId="0" fontId="0" fillId="0" borderId="30" xfId="0" applyBorder="1" applyAlignment="1" applyProtection="1">
      <alignment horizontal="center" vertical="center" wrapText="1"/>
      <protection hidden="1"/>
    </xf>
    <xf numFmtId="0" fontId="0" fillId="0" borderId="41" xfId="0" applyBorder="1" applyAlignment="1" applyProtection="1">
      <alignment horizontal="center" vertical="center" wrapText="1"/>
      <protection hidden="1"/>
    </xf>
    <xf numFmtId="0" fontId="2" fillId="7" borderId="52" xfId="0" applyFont="1" applyFill="1" applyBorder="1" applyAlignment="1" applyProtection="1">
      <alignment horizontal="center" vertical="center" wrapText="1"/>
      <protection hidden="1"/>
    </xf>
    <xf numFmtId="0" fontId="2" fillId="7" borderId="120" xfId="0" applyFont="1" applyFill="1" applyBorder="1" applyAlignment="1" applyProtection="1">
      <alignment horizontal="center" vertical="center" wrapText="1"/>
      <protection hidden="1"/>
    </xf>
    <xf numFmtId="0" fontId="2" fillId="7" borderId="34" xfId="0" applyFont="1" applyFill="1" applyBorder="1" applyAlignment="1" applyProtection="1">
      <alignment horizontal="center" vertical="center" wrapText="1"/>
      <protection hidden="1"/>
    </xf>
    <xf numFmtId="0" fontId="2" fillId="8" borderId="92" xfId="0" applyFont="1" applyFill="1" applyBorder="1" applyAlignment="1" applyProtection="1">
      <alignment horizontal="center" vertical="center"/>
      <protection hidden="1"/>
    </xf>
    <xf numFmtId="0" fontId="2" fillId="8" borderId="12" xfId="0" applyFont="1" applyFill="1" applyBorder="1" applyAlignment="1" applyProtection="1">
      <alignment horizontal="center" vertical="center"/>
      <protection hidden="1"/>
    </xf>
    <xf numFmtId="0" fontId="2" fillId="8" borderId="39" xfId="0" applyFont="1" applyFill="1" applyBorder="1" applyAlignment="1" applyProtection="1">
      <alignment horizontal="center" vertical="center"/>
      <protection hidden="1"/>
    </xf>
    <xf numFmtId="0" fontId="2" fillId="8" borderId="93" xfId="0" applyFont="1" applyFill="1" applyBorder="1" applyAlignment="1" applyProtection="1">
      <alignment horizontal="center" vertical="center"/>
      <protection hidden="1"/>
    </xf>
    <xf numFmtId="0" fontId="2" fillId="8" borderId="64" xfId="0" applyFont="1" applyFill="1" applyBorder="1" applyAlignment="1" applyProtection="1">
      <alignment horizontal="center" vertical="center"/>
      <protection hidden="1"/>
    </xf>
    <xf numFmtId="0" fontId="2" fillId="8" borderId="35" xfId="0" applyFont="1" applyFill="1" applyBorder="1" applyAlignment="1" applyProtection="1">
      <alignment horizontal="center" vertical="center"/>
      <protection hidden="1"/>
    </xf>
    <xf numFmtId="181" fontId="2" fillId="8" borderId="93" xfId="0" applyNumberFormat="1" applyFont="1" applyFill="1" applyBorder="1" applyAlignment="1" applyProtection="1">
      <alignment horizontal="center" vertical="center"/>
      <protection hidden="1"/>
    </xf>
    <xf numFmtId="181" fontId="2" fillId="8" borderId="64" xfId="0" applyNumberFormat="1" applyFont="1" applyFill="1" applyBorder="1" applyAlignment="1" applyProtection="1">
      <alignment horizontal="center" vertical="center"/>
      <protection hidden="1"/>
    </xf>
    <xf numFmtId="181" fontId="2" fillId="8" borderId="35" xfId="0" applyNumberFormat="1" applyFont="1" applyFill="1" applyBorder="1" applyAlignment="1" applyProtection="1">
      <alignment horizontal="center" vertical="center"/>
      <protection hidden="1"/>
    </xf>
    <xf numFmtId="0" fontId="0" fillId="0" borderId="20" xfId="0" applyBorder="1" applyAlignment="1">
      <alignment horizontal="center" vertical="center"/>
    </xf>
    <xf numFmtId="0" fontId="0" fillId="8" borderId="107" xfId="0" applyFill="1" applyBorder="1" applyAlignment="1">
      <alignment horizontal="center" vertical="center" shrinkToFit="1"/>
    </xf>
    <xf numFmtId="0" fontId="0" fillId="8" borderId="68" xfId="0" applyFill="1" applyBorder="1" applyAlignment="1">
      <alignment horizontal="center" vertical="center" shrinkToFit="1"/>
    </xf>
    <xf numFmtId="0" fontId="0" fillId="8" borderId="108" xfId="0" applyFill="1" applyBorder="1" applyAlignment="1">
      <alignment horizontal="center" vertical="center" shrinkToFit="1"/>
    </xf>
    <xf numFmtId="0" fontId="0" fillId="8" borderId="93" xfId="0" applyFill="1" applyBorder="1" applyAlignment="1">
      <alignment horizontal="center" vertical="center"/>
    </xf>
    <xf numFmtId="0" fontId="0" fillId="8" borderId="64" xfId="0" applyFill="1" applyBorder="1" applyAlignment="1">
      <alignment horizontal="center" vertical="center"/>
    </xf>
    <xf numFmtId="0" fontId="0" fillId="8" borderId="35" xfId="0" applyFill="1" applyBorder="1" applyAlignment="1">
      <alignment horizontal="center" vertical="center"/>
    </xf>
    <xf numFmtId="0" fontId="0" fillId="8" borderId="93" xfId="0" applyFill="1" applyBorder="1" applyAlignment="1">
      <alignment horizontal="center" vertical="center" shrinkToFit="1"/>
    </xf>
    <xf numFmtId="0" fontId="0" fillId="8" borderId="64" xfId="0" applyFill="1" applyBorder="1" applyAlignment="1">
      <alignment horizontal="center" vertical="center" shrinkToFit="1"/>
    </xf>
    <xf numFmtId="0" fontId="0" fillId="8" borderId="35" xfId="0" applyFill="1" applyBorder="1" applyAlignment="1">
      <alignment horizontal="center" vertical="center" shrinkToFit="1"/>
    </xf>
    <xf numFmtId="0" fontId="7" fillId="2" borderId="175"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55" xfId="0" applyFont="1" applyFill="1" applyBorder="1" applyAlignment="1">
      <alignment horizontal="center" vertical="center"/>
    </xf>
    <xf numFmtId="0" fontId="7" fillId="0" borderId="2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59" fillId="0" borderId="0" xfId="0" applyFont="1" applyBorder="1" applyAlignment="1">
      <alignment horizontal="left" vertical="center" wrapText="1"/>
    </xf>
    <xf numFmtId="0" fontId="7" fillId="2" borderId="46" xfId="0" applyFont="1" applyFill="1" applyBorder="1" applyAlignment="1">
      <alignment vertical="center"/>
    </xf>
    <xf numFmtId="0" fontId="7" fillId="2" borderId="25" xfId="0" applyFont="1" applyFill="1" applyBorder="1" applyAlignment="1">
      <alignment vertical="center"/>
    </xf>
    <xf numFmtId="0" fontId="7" fillId="2" borderId="47" xfId="0" applyFont="1" applyFill="1" applyBorder="1" applyAlignment="1">
      <alignment vertical="center"/>
    </xf>
    <xf numFmtId="0" fontId="59" fillId="0" borderId="13" xfId="0" applyFont="1" applyBorder="1" applyAlignment="1">
      <alignment horizontal="left" vertical="center"/>
    </xf>
    <xf numFmtId="0" fontId="0" fillId="0" borderId="22" xfId="0" applyFont="1" applyBorder="1" applyAlignment="1" applyProtection="1">
      <alignment horizontal="center" vertical="center" wrapText="1"/>
      <protection hidden="1"/>
    </xf>
    <xf numFmtId="0" fontId="0" fillId="0" borderId="23" xfId="0" applyFont="1" applyBorder="1" applyAlignment="1" applyProtection="1">
      <alignment horizontal="center" vertical="center" wrapText="1"/>
      <protection hidden="1"/>
    </xf>
  </cellXfs>
  <cellStyles count="33">
    <cellStyle name="ハイパーリンク" xfId="1" builtinId="8"/>
    <cellStyle name="標準" xfId="0" builtinId="0"/>
    <cellStyle name="表示済みのハイパーリンク" xfId="10" builtinId="9" hidden="1"/>
    <cellStyle name="表示済みのハイパーリンク" xfId="12" builtinId="9" hidden="1"/>
    <cellStyle name="表示済みのハイパーリンク" xfId="13" builtinId="9" hidden="1"/>
    <cellStyle name="表示済みのハイパーリンク" xfId="14" builtinId="9" hidden="1"/>
    <cellStyle name="表示済みのハイパーリンク" xfId="17" builtinId="9" hidden="1"/>
    <cellStyle name="表示済みのハイパーリンク" xfId="15" builtinId="9" hidden="1"/>
    <cellStyle name="表示済みのハイパーリンク" xfId="5" builtinId="9" hidden="1"/>
    <cellStyle name="表示済みのハイパーリンク" xfId="7" builtinId="9" hidden="1"/>
    <cellStyle name="表示済みのハイパーリンク" xfId="8" builtinId="9" hidden="1"/>
    <cellStyle name="表示済みのハイパーリンク" xfId="3" builtinId="9" hidden="1"/>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16" builtinId="9" hidden="1"/>
    <cellStyle name="表示済みのハイパーリンク" xfId="11" builtinId="9" hidden="1"/>
    <cellStyle name="表示済みのハイパーリンク" xfId="28" builtinId="9" hidden="1"/>
    <cellStyle name="表示済みのハイパーリンク" xfId="29" builtinId="9" hidden="1"/>
    <cellStyle name="表示済みのハイパーリンク" xfId="30" builtinId="9" hidden="1"/>
    <cellStyle name="表示済みのハイパーリンク" xfId="32" builtinId="9" hidden="1"/>
    <cellStyle name="表示済みのハイパーリンク" xfId="31" builtinId="9" hidden="1"/>
    <cellStyle name="表示済みのハイパーリンク" xfId="27" builtinId="9" hidden="1"/>
    <cellStyle name="表示済みのハイパーリンク" xfId="19" builtinId="9" hidden="1"/>
    <cellStyle name="表示済みのハイパーリンク" xfId="9" builtinId="9" hidden="1"/>
    <cellStyle name="表示済みのハイパーリンク" xfId="23" builtinId="9" hidden="1"/>
    <cellStyle name="表示済みのハイパーリンク" xfId="22" builtinId="9" hidden="1"/>
    <cellStyle name="表示済みのハイパーリンク" xfId="24" builtinId="9" hidden="1"/>
    <cellStyle name="表示済みのハイパーリンク" xfId="25" builtinId="9" hidden="1"/>
    <cellStyle name="表示済みのハイパーリンク" xfId="26" builtinId="9" hidden="1"/>
    <cellStyle name="表示済みのハイパーリンク" xfId="20" builtinId="9" hidden="1"/>
    <cellStyle name="表示済みのハイパーリンク" xfId="21" builtinId="9" hidden="1"/>
    <cellStyle name="表示済みのハイパーリンク" xfId="18" builtinId="9" hidden="1"/>
  </cellStyles>
  <dxfs count="0"/>
  <tableStyles count="0" defaultTableStyle="TableStyleMedium2" defaultPivotStyle="PivotStyleLight16"/>
  <colors>
    <mruColors>
      <color rgb="FFFED8F8"/>
      <color rgb="FFF4A2EC"/>
      <color rgb="FFCCFFFF"/>
      <color rgb="FF99FFCC"/>
      <color rgb="FFFFCCFF"/>
      <color rgb="FFCCFFCC"/>
      <color rgb="FFFFFFCC"/>
      <color rgb="FF99FF99"/>
      <color rgb="FFFFFF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2621F-6892-4E3D-BCC6-58DB4C3FA41A}">
  <dimension ref="A1:M49"/>
  <sheetViews>
    <sheetView workbookViewId="0">
      <selection activeCell="E43" sqref="E43"/>
    </sheetView>
  </sheetViews>
  <sheetFormatPr defaultRowHeight="13.2"/>
  <cols>
    <col min="1" max="1" width="4" customWidth="1"/>
    <col min="2" max="2" width="5.109375" customWidth="1"/>
    <col min="3" max="3" width="17.6640625" customWidth="1"/>
    <col min="4" max="4" width="88" customWidth="1"/>
  </cols>
  <sheetData>
    <row r="1" spans="2:4" ht="19.2">
      <c r="B1" s="368" t="s">
        <v>477</v>
      </c>
      <c r="C1" s="368"/>
      <c r="D1" s="368"/>
    </row>
    <row r="2" spans="2:4" ht="19.2">
      <c r="B2" s="368" t="s">
        <v>0</v>
      </c>
      <c r="C2" s="368"/>
      <c r="D2" s="368"/>
    </row>
    <row r="3" spans="2:4">
      <c r="B3" s="235" t="s">
        <v>478</v>
      </c>
      <c r="D3" s="236" t="s">
        <v>1</v>
      </c>
    </row>
    <row r="4" spans="2:4" ht="6" customHeight="1">
      <c r="B4" s="235" t="s">
        <v>2</v>
      </c>
      <c r="D4" s="236"/>
    </row>
    <row r="5" spans="2:4" ht="21">
      <c r="B5" s="369" t="s">
        <v>3</v>
      </c>
      <c r="C5" s="369"/>
      <c r="D5" s="369"/>
    </row>
    <row r="6" spans="2:4" s="1" customFormat="1" ht="14.4">
      <c r="B6" s="370" t="s">
        <v>4</v>
      </c>
      <c r="C6" s="370"/>
      <c r="D6" s="370"/>
    </row>
    <row r="7" spans="2:4" s="1" customFormat="1" ht="13.8" thickBot="1">
      <c r="B7" s="183"/>
      <c r="C7" s="237"/>
      <c r="D7" s="237"/>
    </row>
    <row r="8" spans="2:4" s="1" customFormat="1" ht="19.8" thickBot="1">
      <c r="B8" s="358" t="s">
        <v>5</v>
      </c>
      <c r="C8" s="359"/>
      <c r="D8" s="360"/>
    </row>
    <row r="9" spans="2:4" s="1" customFormat="1" ht="14.4">
      <c r="B9" s="238">
        <v>1</v>
      </c>
      <c r="C9" s="239" t="s">
        <v>3</v>
      </c>
      <c r="D9" s="240" t="s">
        <v>6</v>
      </c>
    </row>
    <row r="10" spans="2:4" s="1" customFormat="1" ht="14.4">
      <c r="B10" s="264">
        <v>2</v>
      </c>
      <c r="C10" s="265" t="s">
        <v>7</v>
      </c>
      <c r="D10" s="266" t="s">
        <v>8</v>
      </c>
    </row>
    <row r="11" spans="2:4" s="1" customFormat="1" ht="72">
      <c r="B11" s="264" t="s">
        <v>9</v>
      </c>
      <c r="C11" s="267" t="s">
        <v>10</v>
      </c>
      <c r="D11" s="268" t="s">
        <v>479</v>
      </c>
    </row>
    <row r="12" spans="2:4" s="1" customFormat="1" ht="86.4">
      <c r="B12" s="269">
        <v>6</v>
      </c>
      <c r="C12" s="270" t="s">
        <v>11</v>
      </c>
      <c r="D12" s="271" t="s">
        <v>481</v>
      </c>
    </row>
    <row r="13" spans="2:4" s="1" customFormat="1" ht="15" thickBot="1">
      <c r="B13" s="272">
        <v>7</v>
      </c>
      <c r="C13" s="273" t="s">
        <v>12</v>
      </c>
      <c r="D13" s="274" t="s">
        <v>13</v>
      </c>
    </row>
    <row r="14" spans="2:4" s="1" customFormat="1" ht="15" thickBot="1">
      <c r="B14" s="241"/>
      <c r="C14" s="242"/>
      <c r="D14" s="243"/>
    </row>
    <row r="15" spans="2:4" s="1" customFormat="1" ht="19.8" thickBot="1">
      <c r="B15" s="358" t="s">
        <v>14</v>
      </c>
      <c r="C15" s="359"/>
      <c r="D15" s="360"/>
    </row>
    <row r="16" spans="2:4" s="1" customFormat="1" ht="14.4">
      <c r="B16" s="361" t="s">
        <v>15</v>
      </c>
      <c r="C16" s="362"/>
      <c r="D16" s="363"/>
    </row>
    <row r="17" spans="1:13" s="1" customFormat="1" ht="14.4">
      <c r="B17" s="336" t="s">
        <v>480</v>
      </c>
      <c r="C17" s="337"/>
      <c r="D17" s="338"/>
    </row>
    <row r="18" spans="1:13" s="1" customFormat="1" ht="15" thickBot="1">
      <c r="B18" s="364" t="s">
        <v>16</v>
      </c>
      <c r="C18" s="365"/>
      <c r="D18" s="366"/>
    </row>
    <row r="19" spans="1:13" ht="30.6" customHeight="1">
      <c r="B19" s="367"/>
      <c r="C19" s="367"/>
    </row>
    <row r="20" spans="1:13" ht="19.2">
      <c r="B20" s="347" t="s">
        <v>17</v>
      </c>
      <c r="C20" s="348"/>
      <c r="D20" s="349"/>
    </row>
    <row r="21" spans="1:13" s="229" customFormat="1" ht="17.399999999999999">
      <c r="B21" s="244" t="s">
        <v>18</v>
      </c>
      <c r="C21" s="245"/>
      <c r="D21" s="246"/>
      <c r="E21" s="247"/>
      <c r="F21" s="247"/>
      <c r="G21" s="247"/>
      <c r="H21" s="248"/>
      <c r="I21" s="248"/>
      <c r="J21" s="249"/>
      <c r="K21" s="249"/>
      <c r="L21" s="249"/>
      <c r="M21" s="249"/>
    </row>
    <row r="22" spans="1:13" s="250" customFormat="1" ht="17.399999999999999">
      <c r="B22" s="352" t="s">
        <v>19</v>
      </c>
      <c r="C22" s="353"/>
      <c r="D22" s="354"/>
      <c r="E22" s="251"/>
      <c r="F22" s="251"/>
      <c r="G22" s="251"/>
      <c r="H22" s="252"/>
      <c r="I22" s="252"/>
      <c r="J22" s="253"/>
      <c r="K22" s="253"/>
      <c r="L22" s="253"/>
      <c r="M22" s="253"/>
    </row>
    <row r="23" spans="1:13" s="229" customFormat="1" ht="17.399999999999999">
      <c r="B23" s="244" t="s">
        <v>20</v>
      </c>
      <c r="C23" s="245"/>
      <c r="D23" s="246"/>
      <c r="E23" s="247"/>
      <c r="F23" s="247"/>
      <c r="G23" s="247"/>
      <c r="H23" s="248"/>
      <c r="I23" s="248"/>
      <c r="J23" s="249"/>
      <c r="K23" s="249"/>
      <c r="L23" s="249"/>
      <c r="M23" s="249"/>
    </row>
    <row r="24" spans="1:13" s="229" customFormat="1" ht="17.399999999999999">
      <c r="B24" s="352" t="s">
        <v>21</v>
      </c>
      <c r="C24" s="353"/>
      <c r="D24" s="354"/>
      <c r="E24" s="247"/>
      <c r="F24" s="247"/>
      <c r="G24" s="247"/>
      <c r="H24" s="248"/>
      <c r="I24" s="248"/>
      <c r="J24" s="249"/>
      <c r="K24" s="249"/>
      <c r="L24" s="249"/>
      <c r="M24" s="249"/>
    </row>
    <row r="25" spans="1:13" s="229" customFormat="1" ht="17.399999999999999">
      <c r="B25" s="355" t="s">
        <v>22</v>
      </c>
      <c r="C25" s="356"/>
      <c r="D25" s="357"/>
      <c r="E25" s="247"/>
      <c r="F25" s="247"/>
      <c r="G25" s="247"/>
      <c r="H25" s="248"/>
      <c r="I25" s="248"/>
      <c r="J25" s="249"/>
      <c r="K25" s="249"/>
      <c r="L25" s="249"/>
      <c r="M25" s="249"/>
    </row>
    <row r="26" spans="1:13" s="229" customFormat="1" ht="17.399999999999999">
      <c r="B26" s="339" t="s">
        <v>23</v>
      </c>
      <c r="C26" s="340"/>
      <c r="D26" s="341"/>
      <c r="E26" s="247"/>
      <c r="F26" s="247"/>
      <c r="G26" s="247"/>
      <c r="H26" s="248"/>
      <c r="I26" s="248"/>
      <c r="J26" s="249"/>
      <c r="K26" s="249"/>
      <c r="L26" s="249"/>
      <c r="M26" s="249"/>
    </row>
    <row r="27" spans="1:13" s="229" customFormat="1" ht="16.2">
      <c r="B27" s="330" t="s">
        <v>24</v>
      </c>
      <c r="C27" s="331"/>
      <c r="D27" s="332"/>
    </row>
    <row r="28" spans="1:13" ht="16.2">
      <c r="A28" s="229"/>
      <c r="B28" s="330" t="s">
        <v>25</v>
      </c>
      <c r="C28" s="331"/>
      <c r="D28" s="332"/>
      <c r="E28" s="229"/>
      <c r="F28" s="229"/>
      <c r="G28" s="229"/>
      <c r="H28" s="229"/>
      <c r="I28" s="229"/>
      <c r="J28" s="229"/>
      <c r="K28" s="229"/>
      <c r="L28" s="229"/>
      <c r="M28" s="229"/>
    </row>
    <row r="29" spans="1:13" s="229" customFormat="1" ht="16.2">
      <c r="B29" s="330" t="s">
        <v>26</v>
      </c>
      <c r="C29" s="331"/>
      <c r="D29" s="332"/>
    </row>
    <row r="30" spans="1:13" s="229" customFormat="1" ht="16.2">
      <c r="B30" s="339" t="s">
        <v>27</v>
      </c>
      <c r="C30" s="342"/>
      <c r="D30" s="343"/>
    </row>
    <row r="31" spans="1:13" s="229" customFormat="1" ht="16.2">
      <c r="B31" s="330" t="s">
        <v>28</v>
      </c>
      <c r="C31" s="331"/>
      <c r="D31" s="332"/>
    </row>
    <row r="32" spans="1:13" s="229" customFormat="1" ht="16.2">
      <c r="B32" s="330" t="s">
        <v>29</v>
      </c>
      <c r="C32" s="331"/>
      <c r="D32" s="332"/>
    </row>
    <row r="33" spans="1:13" s="229" customFormat="1" ht="16.2">
      <c r="B33" s="330" t="s">
        <v>30</v>
      </c>
      <c r="C33" s="331"/>
      <c r="D33" s="332"/>
    </row>
    <row r="34" spans="1:13" s="229" customFormat="1" ht="16.2">
      <c r="B34" s="330" t="s">
        <v>31</v>
      </c>
      <c r="C34" s="331"/>
      <c r="D34" s="332"/>
    </row>
    <row r="35" spans="1:13" s="255" customFormat="1" ht="16.2" customHeight="1">
      <c r="A35" s="229"/>
      <c r="B35" s="344" t="s">
        <v>32</v>
      </c>
      <c r="C35" s="345"/>
      <c r="D35" s="346"/>
      <c r="E35" s="229"/>
      <c r="F35" s="229"/>
      <c r="G35" s="229"/>
      <c r="H35" s="229"/>
      <c r="I35" s="229"/>
      <c r="J35" s="229"/>
      <c r="K35" s="229"/>
      <c r="L35" s="229"/>
      <c r="M35" s="229"/>
    </row>
    <row r="36" spans="1:13" s="255" customFormat="1" ht="16.2">
      <c r="A36" s="229"/>
      <c r="B36" s="254"/>
      <c r="C36" s="254"/>
      <c r="D36" s="254"/>
      <c r="E36" s="229"/>
      <c r="F36" s="229"/>
      <c r="G36" s="229"/>
      <c r="H36" s="229"/>
      <c r="I36" s="229"/>
      <c r="J36" s="229"/>
      <c r="K36" s="229"/>
      <c r="L36" s="229"/>
      <c r="M36" s="229"/>
    </row>
    <row r="37" spans="1:13" ht="19.2">
      <c r="A37" s="229"/>
      <c r="B37" s="347" t="s">
        <v>33</v>
      </c>
      <c r="C37" s="348"/>
      <c r="D37" s="349"/>
    </row>
    <row r="38" spans="1:13" ht="46.95" customHeight="1">
      <c r="A38" s="229"/>
      <c r="B38" s="275" t="s">
        <v>34</v>
      </c>
      <c r="C38" s="333" t="s">
        <v>35</v>
      </c>
      <c r="D38" s="334"/>
      <c r="E38" s="229"/>
      <c r="F38" s="229"/>
      <c r="G38" s="229"/>
      <c r="H38" s="229"/>
      <c r="I38" s="229"/>
      <c r="J38" s="229"/>
      <c r="K38" s="229"/>
      <c r="L38" s="229"/>
      <c r="M38" s="229"/>
    </row>
    <row r="39" spans="1:13" ht="43.95" customHeight="1">
      <c r="A39" s="229"/>
      <c r="B39" s="275" t="s">
        <v>34</v>
      </c>
      <c r="C39" s="333" t="s">
        <v>482</v>
      </c>
      <c r="D39" s="334"/>
      <c r="E39" s="229"/>
      <c r="F39" s="229"/>
      <c r="G39" s="229"/>
      <c r="H39" s="229"/>
      <c r="I39" s="229"/>
      <c r="J39" s="229"/>
      <c r="K39" s="229"/>
      <c r="L39" s="229"/>
      <c r="M39" s="229"/>
    </row>
    <row r="40" spans="1:13" ht="27.6" customHeight="1">
      <c r="A40" s="229"/>
      <c r="B40" s="275" t="s">
        <v>34</v>
      </c>
      <c r="C40" s="333" t="s">
        <v>483</v>
      </c>
      <c r="D40" s="334"/>
      <c r="E40" s="229"/>
      <c r="F40" s="229"/>
      <c r="G40" s="229"/>
      <c r="H40" s="229"/>
      <c r="I40" s="229"/>
      <c r="J40" s="229"/>
      <c r="K40" s="229"/>
      <c r="L40" s="229"/>
      <c r="M40" s="229"/>
    </row>
    <row r="41" spans="1:13" ht="43.2" customHeight="1">
      <c r="A41" s="229"/>
      <c r="B41" s="275" t="s">
        <v>34</v>
      </c>
      <c r="C41" s="333" t="s">
        <v>36</v>
      </c>
      <c r="D41" s="334"/>
      <c r="E41" s="229"/>
      <c r="F41" s="229"/>
      <c r="G41" s="229"/>
      <c r="H41" s="229"/>
      <c r="I41" s="229"/>
      <c r="J41" s="229"/>
      <c r="K41" s="229"/>
      <c r="L41" s="229"/>
      <c r="M41" s="229"/>
    </row>
    <row r="42" spans="1:13" ht="43.2" customHeight="1">
      <c r="A42" s="229"/>
      <c r="B42" s="275" t="s">
        <v>34</v>
      </c>
      <c r="C42" s="333" t="s">
        <v>37</v>
      </c>
      <c r="D42" s="334"/>
      <c r="E42" s="229"/>
      <c r="F42" s="229"/>
      <c r="G42" s="229"/>
      <c r="H42" s="229"/>
      <c r="I42" s="229"/>
      <c r="J42" s="229"/>
      <c r="K42" s="229"/>
      <c r="L42" s="229"/>
      <c r="M42" s="229"/>
    </row>
    <row r="43" spans="1:13" ht="43.2" customHeight="1">
      <c r="A43" s="229"/>
      <c r="B43" s="275" t="s">
        <v>34</v>
      </c>
      <c r="C43" s="333" t="s">
        <v>486</v>
      </c>
      <c r="D43" s="334"/>
      <c r="E43" s="229"/>
      <c r="F43" s="229"/>
      <c r="G43" s="229"/>
      <c r="H43" s="229"/>
      <c r="I43" s="229"/>
      <c r="J43" s="229"/>
      <c r="K43" s="229"/>
      <c r="L43" s="229"/>
      <c r="M43" s="229"/>
    </row>
    <row r="44" spans="1:13" ht="46.2" customHeight="1">
      <c r="A44" s="229"/>
      <c r="B44" s="276" t="s">
        <v>34</v>
      </c>
      <c r="C44" s="333" t="s">
        <v>38</v>
      </c>
      <c r="D44" s="334"/>
      <c r="E44" s="229"/>
      <c r="F44" s="229"/>
      <c r="G44" s="229"/>
      <c r="H44" s="229"/>
      <c r="I44" s="229"/>
      <c r="J44" s="229"/>
      <c r="K44" s="229"/>
      <c r="L44" s="229"/>
      <c r="M44" s="229"/>
    </row>
    <row r="45" spans="1:13" ht="40.200000000000003" customHeight="1">
      <c r="A45" s="229"/>
      <c r="B45" s="276" t="s">
        <v>34</v>
      </c>
      <c r="C45" s="350" t="s">
        <v>39</v>
      </c>
      <c r="D45" s="351"/>
      <c r="E45" s="229"/>
      <c r="F45" s="229"/>
      <c r="G45" s="229"/>
      <c r="H45" s="229"/>
      <c r="I45" s="229"/>
      <c r="J45" s="229"/>
      <c r="K45" s="229"/>
      <c r="L45" s="229"/>
      <c r="M45" s="229"/>
    </row>
    <row r="46" spans="1:13" ht="40.200000000000003" customHeight="1">
      <c r="A46" s="255"/>
      <c r="B46" s="276" t="s">
        <v>34</v>
      </c>
      <c r="C46" s="333" t="s">
        <v>40</v>
      </c>
      <c r="D46" s="334"/>
      <c r="E46" s="255"/>
      <c r="F46" s="255"/>
      <c r="G46" s="255"/>
      <c r="H46" s="255"/>
      <c r="I46" s="255"/>
      <c r="J46" s="255"/>
      <c r="K46" s="255"/>
      <c r="L46" s="255"/>
      <c r="M46" s="255"/>
    </row>
    <row r="47" spans="1:13" ht="19.2">
      <c r="B47" s="335" t="s">
        <v>41</v>
      </c>
      <c r="C47" s="335"/>
      <c r="D47" s="335"/>
    </row>
    <row r="49" spans="2:2" ht="46.2" hidden="1" customHeight="1">
      <c r="B49" s="256" t="s">
        <v>42</v>
      </c>
    </row>
  </sheetData>
  <sheetProtection algorithmName="SHA-512" hashValue="iPVZ7kyqdpTY2rYNtUBMHJawPFj37Y7AO1yTRH3Pu6OnAUUhh9R1SMxFLBjVnt5/jRQrktLVJ1jXpl1ONXAdaA==" saltValue="JCFazFRUmH2nliK1mIB2yA==" spinCount="100000" sheet="1" objects="1" scenarios="1"/>
  <mergeCells count="35">
    <mergeCell ref="B1:D1"/>
    <mergeCell ref="B2:D2"/>
    <mergeCell ref="B5:D5"/>
    <mergeCell ref="B6:D6"/>
    <mergeCell ref="B8:D8"/>
    <mergeCell ref="B28:D28"/>
    <mergeCell ref="B29:D29"/>
    <mergeCell ref="B31:D31"/>
    <mergeCell ref="B15:D15"/>
    <mergeCell ref="B16:D16"/>
    <mergeCell ref="B18:D18"/>
    <mergeCell ref="B19:C19"/>
    <mergeCell ref="B20:D20"/>
    <mergeCell ref="B22:D22"/>
    <mergeCell ref="C43:D43"/>
    <mergeCell ref="C46:D46"/>
    <mergeCell ref="B47:D47"/>
    <mergeCell ref="B17:D17"/>
    <mergeCell ref="B26:D26"/>
    <mergeCell ref="B30:D30"/>
    <mergeCell ref="B35:D35"/>
    <mergeCell ref="B32:D32"/>
    <mergeCell ref="B34:D34"/>
    <mergeCell ref="B37:D37"/>
    <mergeCell ref="C38:D38"/>
    <mergeCell ref="C44:D44"/>
    <mergeCell ref="C45:D45"/>
    <mergeCell ref="B24:D24"/>
    <mergeCell ref="B25:D25"/>
    <mergeCell ref="B27:D27"/>
    <mergeCell ref="B33:D33"/>
    <mergeCell ref="C39:D39"/>
    <mergeCell ref="C40:D40"/>
    <mergeCell ref="C41:D41"/>
    <mergeCell ref="C42:D42"/>
  </mergeCells>
  <phoneticPr fontId="2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N88"/>
  <sheetViews>
    <sheetView tabSelected="1" topLeftCell="A31" zoomScaleNormal="100" zoomScaleSheetLayoutView="110" zoomScalePageLayoutView="125" workbookViewId="0">
      <selection activeCell="F39" sqref="F39:Q39"/>
    </sheetView>
  </sheetViews>
  <sheetFormatPr defaultColWidth="8.88671875" defaultRowHeight="13.2"/>
  <cols>
    <col min="1" max="1" width="2" style="1" customWidth="1"/>
    <col min="2" max="2" width="8.6640625" style="1" customWidth="1"/>
    <col min="3" max="5" width="6.6640625" style="1" customWidth="1"/>
    <col min="6" max="17" width="10" style="1" customWidth="1"/>
    <col min="18" max="18" width="24.44140625" style="228" customWidth="1"/>
    <col min="19" max="19" width="24.109375" style="213" customWidth="1"/>
    <col min="20" max="20" width="0.44140625" style="213" hidden="1" customWidth="1"/>
    <col min="21" max="32" width="7.6640625" style="1" hidden="1" customWidth="1"/>
    <col min="33" max="33" width="10.6640625" style="1" hidden="1" customWidth="1"/>
    <col min="34" max="34" width="9.77734375" style="1" hidden="1" customWidth="1"/>
    <col min="35" max="35" width="1.6640625" style="1" hidden="1" customWidth="1"/>
    <col min="36" max="36" width="1.44140625" style="1" hidden="1" customWidth="1"/>
    <col min="37" max="37" width="10.6640625" style="1" hidden="1" customWidth="1"/>
    <col min="38" max="38" width="11.5546875" style="1" customWidth="1"/>
    <col min="39" max="39" width="11.109375" style="1" customWidth="1"/>
    <col min="40" max="40" width="10.5546875" style="1" customWidth="1"/>
    <col min="41" max="41" width="9.6640625" style="1" customWidth="1"/>
    <col min="42" max="42" width="9.44140625" style="1" customWidth="1"/>
    <col min="43" max="43" width="14.88671875" style="1" customWidth="1"/>
    <col min="44" max="44" width="14" style="1" customWidth="1"/>
    <col min="45" max="45" width="10.33203125" style="1" customWidth="1"/>
    <col min="46" max="46" width="12.5546875" style="1" customWidth="1"/>
    <col min="47" max="47" width="11.88671875" style="1" customWidth="1"/>
    <col min="48" max="48" width="17.5546875" style="1" customWidth="1"/>
    <col min="49" max="49" width="15.109375" style="1" customWidth="1"/>
    <col min="50" max="50" width="19.44140625" style="1" customWidth="1"/>
    <col min="51" max="51" width="19.33203125" style="1" customWidth="1"/>
    <col min="52" max="52" width="9" style="1" customWidth="1"/>
    <col min="53" max="53" width="12.33203125" style="1" customWidth="1"/>
    <col min="54" max="54" width="7.33203125" style="1" customWidth="1"/>
    <col min="55" max="55" width="6.44140625" style="1" customWidth="1"/>
    <col min="56" max="56" width="22" style="1" customWidth="1"/>
    <col min="57" max="57" width="8.6640625" style="1" customWidth="1"/>
    <col min="58" max="58" width="3.6640625" style="1" customWidth="1"/>
    <col min="59" max="59" width="5.88671875" style="1" customWidth="1"/>
    <col min="60" max="60" width="13.44140625" style="1" customWidth="1"/>
    <col min="61" max="61" width="6.88671875" style="1" customWidth="1"/>
    <col min="62" max="62" width="9.33203125" style="1" customWidth="1"/>
    <col min="63" max="64" width="7" style="1" customWidth="1"/>
    <col min="65" max="65" width="7" customWidth="1"/>
    <col min="66" max="66" width="5.33203125" customWidth="1"/>
    <col min="67" max="67" width="5" customWidth="1"/>
    <col min="68" max="68" width="4.88671875" customWidth="1"/>
    <col min="69" max="93" width="9" customWidth="1"/>
    <col min="94" max="95" width="8.88671875" customWidth="1"/>
  </cols>
  <sheetData>
    <row r="1" spans="1:66" ht="11.25" customHeight="1">
      <c r="A1" s="188"/>
      <c r="P1" s="213"/>
      <c r="R1" s="1"/>
      <c r="S1" s="1"/>
      <c r="T1" s="1"/>
      <c r="BI1"/>
      <c r="BJ1"/>
      <c r="BK1"/>
      <c r="BL1"/>
    </row>
    <row r="2" spans="1:66" ht="24" customHeight="1">
      <c r="A2" s="434" t="s">
        <v>484</v>
      </c>
      <c r="B2" s="434"/>
      <c r="C2" s="434"/>
      <c r="D2" s="434"/>
      <c r="E2" s="434"/>
      <c r="F2" s="434"/>
      <c r="G2" s="434"/>
      <c r="H2" s="434"/>
      <c r="I2" s="434"/>
      <c r="J2" s="434"/>
      <c r="K2" s="434"/>
      <c r="L2" s="434"/>
      <c r="M2" s="434"/>
      <c r="N2" s="434"/>
      <c r="O2" s="434"/>
      <c r="P2" s="213"/>
      <c r="R2" s="1"/>
      <c r="S2" s="1"/>
      <c r="T2" s="1"/>
      <c r="BI2"/>
      <c r="BJ2"/>
      <c r="BK2"/>
      <c r="BL2"/>
    </row>
    <row r="3" spans="1:66" ht="24" customHeight="1">
      <c r="A3" s="445" t="s">
        <v>43</v>
      </c>
      <c r="B3" s="445"/>
      <c r="C3" s="445"/>
      <c r="D3" s="445"/>
      <c r="E3" s="445"/>
      <c r="F3" s="445"/>
      <c r="G3" s="445"/>
      <c r="H3" s="445"/>
      <c r="I3" s="445"/>
      <c r="J3" s="445"/>
      <c r="K3" s="445"/>
      <c r="L3" s="445"/>
      <c r="M3" s="445"/>
      <c r="N3" s="445"/>
      <c r="O3" s="445"/>
      <c r="P3" s="213"/>
      <c r="R3" s="1"/>
      <c r="S3" s="1"/>
      <c r="T3" s="1"/>
      <c r="BI3"/>
      <c r="BJ3"/>
      <c r="BK3"/>
      <c r="BL3"/>
    </row>
    <row r="4" spans="1:66" ht="24" customHeight="1">
      <c r="A4" s="189"/>
      <c r="B4" s="189"/>
      <c r="C4" s="189"/>
      <c r="D4" s="189"/>
      <c r="E4" s="189"/>
      <c r="F4" s="189"/>
      <c r="G4" s="189"/>
      <c r="H4" s="189"/>
      <c r="I4" s="189"/>
      <c r="J4" s="189"/>
      <c r="K4" s="189"/>
      <c r="L4" s="189"/>
      <c r="M4" s="189"/>
      <c r="N4" s="189"/>
      <c r="O4" s="189"/>
      <c r="P4" s="189"/>
      <c r="Q4" s="189"/>
      <c r="R4" s="214"/>
      <c r="S4" s="215"/>
      <c r="BM4" s="1"/>
      <c r="BN4" s="1"/>
    </row>
    <row r="5" spans="1:66" ht="15" customHeight="1">
      <c r="A5" s="190"/>
      <c r="B5" s="446" t="s">
        <v>44</v>
      </c>
      <c r="C5" s="447"/>
      <c r="D5" s="447"/>
      <c r="E5" s="447"/>
      <c r="F5" s="447"/>
      <c r="G5" s="447"/>
      <c r="H5" s="447"/>
      <c r="I5" s="447"/>
      <c r="J5" s="447"/>
      <c r="K5" s="447"/>
      <c r="L5" s="448"/>
      <c r="M5" s="5"/>
      <c r="N5" s="5"/>
      <c r="O5" s="5"/>
      <c r="P5" s="5"/>
      <c r="Q5" s="5"/>
      <c r="R5" s="214"/>
      <c r="S5" s="217"/>
      <c r="BM5" s="1"/>
      <c r="BN5" s="1"/>
    </row>
    <row r="6" spans="1:66" ht="15" customHeight="1">
      <c r="A6" s="190"/>
      <c r="B6" s="449" t="s">
        <v>45</v>
      </c>
      <c r="C6" s="450"/>
      <c r="D6" s="450"/>
      <c r="E6" s="450"/>
      <c r="F6" s="450"/>
      <c r="G6" s="450"/>
      <c r="H6" s="450"/>
      <c r="I6" s="450"/>
      <c r="J6" s="450"/>
      <c r="K6" s="450"/>
      <c r="L6" s="451"/>
      <c r="M6" s="5"/>
      <c r="N6" s="5"/>
      <c r="O6" s="5"/>
      <c r="P6" s="5"/>
      <c r="Q6" s="5"/>
      <c r="R6" s="214"/>
      <c r="S6" s="217"/>
      <c r="BM6" s="1"/>
      <c r="BN6" s="1"/>
    </row>
    <row r="7" spans="1:66" ht="15" customHeight="1">
      <c r="A7" s="190"/>
      <c r="B7" s="452" t="s">
        <v>46</v>
      </c>
      <c r="C7" s="453"/>
      <c r="D7" s="453"/>
      <c r="E7" s="453"/>
      <c r="F7" s="453"/>
      <c r="G7" s="453"/>
      <c r="H7" s="453"/>
      <c r="I7" s="453"/>
      <c r="J7" s="453"/>
      <c r="K7" s="453"/>
      <c r="L7" s="454"/>
      <c r="M7" s="5"/>
      <c r="N7" s="5"/>
      <c r="O7" s="5"/>
      <c r="P7" s="5"/>
      <c r="Q7" s="5"/>
      <c r="R7" s="214"/>
      <c r="S7" s="217"/>
      <c r="BM7" s="1"/>
      <c r="BN7" s="1"/>
    </row>
    <row r="8" spans="1:66" ht="15" customHeight="1">
      <c r="A8" s="190"/>
      <c r="B8" s="455" t="s">
        <v>47</v>
      </c>
      <c r="C8" s="456"/>
      <c r="D8" s="456"/>
      <c r="E8" s="456"/>
      <c r="F8" s="456"/>
      <c r="G8" s="456"/>
      <c r="H8" s="456"/>
      <c r="I8" s="456"/>
      <c r="J8" s="456"/>
      <c r="K8" s="456"/>
      <c r="L8" s="457"/>
      <c r="M8" s="5"/>
      <c r="N8" s="5"/>
      <c r="O8" s="5"/>
      <c r="P8" s="5"/>
      <c r="Q8" s="5"/>
      <c r="R8" s="214"/>
      <c r="S8" s="217"/>
      <c r="BM8" s="1"/>
      <c r="BN8" s="1"/>
    </row>
    <row r="9" spans="1:66" ht="15" customHeight="1">
      <c r="A9" s="190"/>
      <c r="B9" s="455" t="s">
        <v>48</v>
      </c>
      <c r="C9" s="456"/>
      <c r="D9" s="456"/>
      <c r="E9" s="456"/>
      <c r="F9" s="456"/>
      <c r="G9" s="456"/>
      <c r="H9" s="456"/>
      <c r="I9" s="456"/>
      <c r="J9" s="456"/>
      <c r="K9" s="456"/>
      <c r="L9" s="457"/>
      <c r="M9" s="5"/>
      <c r="N9" s="5"/>
      <c r="O9" s="5"/>
      <c r="P9" s="5"/>
      <c r="Q9" s="5"/>
      <c r="R9" s="214"/>
      <c r="S9" s="217"/>
      <c r="BM9" s="1"/>
      <c r="BN9" s="1"/>
    </row>
    <row r="10" spans="1:66" ht="15" customHeight="1">
      <c r="A10" s="190"/>
      <c r="B10" s="435" t="s">
        <v>49</v>
      </c>
      <c r="C10" s="436"/>
      <c r="D10" s="436"/>
      <c r="E10" s="436"/>
      <c r="F10" s="436"/>
      <c r="G10" s="436"/>
      <c r="H10" s="436"/>
      <c r="I10" s="436"/>
      <c r="J10" s="436"/>
      <c r="K10" s="436"/>
      <c r="L10" s="437"/>
      <c r="M10" s="5"/>
      <c r="N10" s="5"/>
      <c r="O10" s="5"/>
      <c r="P10" s="5"/>
      <c r="Q10" s="5"/>
      <c r="R10" s="214"/>
      <c r="S10" s="217"/>
      <c r="BM10" s="1"/>
      <c r="BN10" s="1"/>
    </row>
    <row r="11" spans="1:66" ht="15" customHeight="1" thickBot="1">
      <c r="A11" s="191"/>
      <c r="B11" s="191"/>
      <c r="C11" s="191"/>
      <c r="D11" s="191"/>
      <c r="E11" s="191"/>
      <c r="F11" s="191"/>
      <c r="G11" s="191"/>
      <c r="H11" s="191"/>
      <c r="I11" s="191"/>
      <c r="J11" s="191"/>
      <c r="K11" s="191"/>
      <c r="L11" s="191"/>
      <c r="M11" s="191"/>
      <c r="N11" s="191"/>
      <c r="O11" s="191"/>
      <c r="P11" s="191"/>
      <c r="Q11" s="191"/>
      <c r="R11" s="216"/>
      <c r="S11" s="217"/>
      <c r="BM11" s="1"/>
      <c r="BN11" s="1"/>
    </row>
    <row r="12" spans="1:66" s="5" customFormat="1" ht="24" customHeight="1">
      <c r="B12" s="438" t="s">
        <v>50</v>
      </c>
      <c r="C12" s="439"/>
      <c r="D12" s="439"/>
      <c r="E12" s="439"/>
      <c r="F12" s="440"/>
      <c r="G12" s="441"/>
      <c r="H12" s="442"/>
      <c r="R12" s="218"/>
      <c r="S12" s="217"/>
      <c r="T12" s="219"/>
      <c r="U12" s="277" t="e">
        <f>IF(ISTEXT(F12),#REF!,#REF!)</f>
        <v>#REF!</v>
      </c>
      <c r="V12" s="5">
        <v>1</v>
      </c>
      <c r="Z12" s="5">
        <f>COUNTIF(U12:U26,#REF!)</f>
        <v>14</v>
      </c>
      <c r="AF12" s="5" t="s">
        <v>51</v>
      </c>
      <c r="AG12" s="5" t="s">
        <v>52</v>
      </c>
      <c r="AH12" s="5" t="s">
        <v>485</v>
      </c>
      <c r="AI12" s="5" t="s">
        <v>54</v>
      </c>
      <c r="AJ12" s="5" t="s">
        <v>55</v>
      </c>
    </row>
    <row r="13" spans="1:66" s="5" customFormat="1" ht="24" customHeight="1" thickBot="1">
      <c r="B13" s="443" t="s">
        <v>56</v>
      </c>
      <c r="C13" s="444"/>
      <c r="D13" s="444"/>
      <c r="E13" s="444"/>
      <c r="F13" s="464"/>
      <c r="G13" s="465"/>
      <c r="H13" s="466"/>
      <c r="I13" s="5" t="s">
        <v>57</v>
      </c>
      <c r="R13" s="218"/>
      <c r="S13" s="217"/>
      <c r="T13" s="219"/>
      <c r="U13" s="277" t="e">
        <f>IF(ISTEXT(F13),#REF!,#REF!)</f>
        <v>#REF!</v>
      </c>
      <c r="V13" s="5">
        <v>2</v>
      </c>
      <c r="AF13" s="5" t="s">
        <v>58</v>
      </c>
      <c r="AG13" s="5" t="s">
        <v>59</v>
      </c>
      <c r="AH13" s="5" t="s">
        <v>60</v>
      </c>
      <c r="AI13" s="5" t="s">
        <v>61</v>
      </c>
      <c r="AJ13" s="5" t="s">
        <v>62</v>
      </c>
      <c r="AK13" s="5" t="s">
        <v>63</v>
      </c>
    </row>
    <row r="14" spans="1:66" s="5" customFormat="1" ht="24" customHeight="1">
      <c r="B14" s="443" t="s">
        <v>64</v>
      </c>
      <c r="C14" s="444"/>
      <c r="D14" s="444"/>
      <c r="E14" s="444"/>
      <c r="F14" s="419"/>
      <c r="G14" s="420"/>
      <c r="H14" s="420"/>
      <c r="I14" s="420"/>
      <c r="J14" s="420"/>
      <c r="K14" s="420"/>
      <c r="L14" s="421"/>
      <c r="M14" s="211" t="s">
        <v>65</v>
      </c>
      <c r="R14" s="218"/>
      <c r="S14" s="217"/>
      <c r="T14" s="219"/>
      <c r="U14" s="277" t="e">
        <f>IF(ISTEXT(F14),#REF!,#REF!)</f>
        <v>#REF!</v>
      </c>
      <c r="V14" s="5">
        <v>3</v>
      </c>
    </row>
    <row r="15" spans="1:66" s="5" customFormat="1" ht="24" customHeight="1" thickBot="1">
      <c r="B15" s="443" t="s">
        <v>66</v>
      </c>
      <c r="C15" s="444"/>
      <c r="D15" s="444"/>
      <c r="E15" s="444"/>
      <c r="F15" s="422"/>
      <c r="G15" s="423"/>
      <c r="H15" s="423"/>
      <c r="I15" s="423"/>
      <c r="J15" s="423"/>
      <c r="K15" s="423"/>
      <c r="L15" s="424"/>
      <c r="R15" s="218"/>
      <c r="S15" s="217"/>
      <c r="T15" s="219"/>
      <c r="U15" s="277" t="e">
        <f>IF(ISTEXT(F15),#REF!,#REF!)</f>
        <v>#REF!</v>
      </c>
      <c r="V15" s="5">
        <v>4</v>
      </c>
      <c r="Z15" s="5">
        <f>COUNTIF(U30:AC66,#REF!)</f>
        <v>156</v>
      </c>
      <c r="AC15" s="5">
        <v>156</v>
      </c>
    </row>
    <row r="16" spans="1:66" s="5" customFormat="1" ht="23.4" customHeight="1">
      <c r="B16" s="443" t="s">
        <v>67</v>
      </c>
      <c r="C16" s="444"/>
      <c r="D16" s="444"/>
      <c r="E16" s="444"/>
      <c r="F16" s="458">
        <f>SUM(Z16:AC16)</f>
        <v>0</v>
      </c>
      <c r="G16" s="459"/>
      <c r="H16" s="460"/>
      <c r="I16" s="211" t="s">
        <v>68</v>
      </c>
      <c r="J16" s="211"/>
      <c r="K16" s="211"/>
      <c r="R16" s="218"/>
      <c r="S16" s="217"/>
      <c r="T16" s="219"/>
      <c r="U16" s="277" t="e">
        <f>IF(ISNUMBER(F16),#REF!,#REF!)</f>
        <v>#REF!</v>
      </c>
      <c r="V16" s="5">
        <v>5</v>
      </c>
      <c r="Z16" s="5">
        <f>IF(F32="三重奏",3,IF(F32="四重奏",4,IF(F32="五重奏",5,IF(F32="六重奏",6,IF(F32="七重奏",7,IF(F32="八重奏",8,0))))))</f>
        <v>0</v>
      </c>
      <c r="AA16" s="5">
        <f>IF(J32="三重奏",3,IF(J32="四重奏",4,IF(J32="五重奏",5,IF(J32="六重奏",6,IF(J32="七重奏",7,IF(J32="八重奏",8,0))))))</f>
        <v>0</v>
      </c>
      <c r="AC16" s="5">
        <f>IF(N32="三重奏",3,IF(N32="四重奏",4,IF(N32="五重奏",5,IF(N32="六重奏",6,IF(N32="七重奏",7,IF(N32="八重奏",8,0))))))</f>
        <v>0</v>
      </c>
      <c r="AF16" s="5">
        <f>IF(F32="三重奏",3,IF(F32="四重奏",4,IF(F32="五重奏",5,IF(F32="六重奏",6,IF(F32="七重奏",7,IF(F32="八重奏",8,0))))))</f>
        <v>0</v>
      </c>
      <c r="AG16" s="5">
        <f>IF(J32="三重奏",3,IF(J32="四重奏",4,IF(J32="五重奏",5,IF(J32="六重奏",6,IF(J32="七重奏",7,IF(J32="八重奏",8,0))))))</f>
        <v>0</v>
      </c>
      <c r="AI16" s="5">
        <f>IF(N32="三重奏",3,IF(N32="四重奏",4,IF(N32="五重奏",5,IF(N32="六重奏",6,IF(N32="七重奏",7,IF(N32="八重奏",8,0))))))</f>
        <v>0</v>
      </c>
    </row>
    <row r="17" spans="2:45" s="5" customFormat="1" ht="24" customHeight="1">
      <c r="B17" s="443" t="s">
        <v>69</v>
      </c>
      <c r="C17" s="444"/>
      <c r="D17" s="444"/>
      <c r="E17" s="444"/>
      <c r="F17" s="461"/>
      <c r="G17" s="462"/>
      <c r="H17" s="463"/>
      <c r="I17" s="211" t="s">
        <v>70</v>
      </c>
      <c r="J17" s="211"/>
      <c r="K17" s="211"/>
      <c r="R17" s="218"/>
      <c r="S17" s="217"/>
      <c r="T17" s="219"/>
      <c r="U17" s="277" t="e">
        <f>IF(ISTEXT(F17),#REF!,#REF!)</f>
        <v>#REF!</v>
      </c>
      <c r="V17" s="5">
        <v>7</v>
      </c>
      <c r="Z17" s="5">
        <f>SUM(Z12:Z15)</f>
        <v>170</v>
      </c>
    </row>
    <row r="18" spans="2:45" s="5" customFormat="1" ht="24" customHeight="1">
      <c r="B18" s="497" t="s">
        <v>71</v>
      </c>
      <c r="C18" s="496" t="s">
        <v>72</v>
      </c>
      <c r="D18" s="444"/>
      <c r="E18" s="444"/>
      <c r="F18" s="461"/>
      <c r="G18" s="462"/>
      <c r="H18" s="463"/>
      <c r="I18" s="211" t="s">
        <v>73</v>
      </c>
      <c r="J18" s="211"/>
      <c r="K18" s="211"/>
      <c r="R18" s="218"/>
      <c r="S18" s="217"/>
      <c r="T18" s="219"/>
      <c r="U18" s="277" t="e">
        <f>IF(ISTEXT(F18),#REF!,#REF!)</f>
        <v>#REF!</v>
      </c>
      <c r="V18" s="5">
        <v>8</v>
      </c>
    </row>
    <row r="19" spans="2:45" s="5" customFormat="1" ht="24" customHeight="1">
      <c r="B19" s="498"/>
      <c r="C19" s="496" t="s">
        <v>74</v>
      </c>
      <c r="D19" s="444"/>
      <c r="E19" s="444"/>
      <c r="F19" s="461"/>
      <c r="G19" s="462"/>
      <c r="H19" s="463"/>
      <c r="I19" s="211" t="s">
        <v>75</v>
      </c>
      <c r="J19" s="211"/>
      <c r="K19" s="211"/>
      <c r="R19" s="218"/>
      <c r="S19" s="217"/>
      <c r="T19" s="219"/>
      <c r="U19" s="277" t="e">
        <f>IF(ISTEXT(F19),#REF!,#REF!)</f>
        <v>#REF!</v>
      </c>
      <c r="V19" s="5">
        <v>9</v>
      </c>
    </row>
    <row r="20" spans="2:45" s="5" customFormat="1" ht="24" customHeight="1">
      <c r="B20" s="498"/>
      <c r="C20" s="495" t="s">
        <v>76</v>
      </c>
      <c r="D20" s="495"/>
      <c r="E20" s="496"/>
      <c r="F20" s="462"/>
      <c r="G20" s="485"/>
      <c r="H20" s="486"/>
      <c r="I20" s="211" t="s">
        <v>77</v>
      </c>
      <c r="J20" s="211"/>
      <c r="K20" s="211"/>
      <c r="R20" s="218"/>
      <c r="S20" s="217"/>
      <c r="T20" s="219"/>
      <c r="U20" s="277" t="e">
        <f>IF(ISTEXT(F20),#REF!,#REF!)</f>
        <v>#REF!</v>
      </c>
      <c r="V20" s="5">
        <v>10</v>
      </c>
    </row>
    <row r="21" spans="2:45" s="5" customFormat="1" ht="24" customHeight="1">
      <c r="B21" s="498"/>
      <c r="C21" s="496" t="s">
        <v>78</v>
      </c>
      <c r="D21" s="444"/>
      <c r="E21" s="444"/>
      <c r="F21" s="461"/>
      <c r="G21" s="462"/>
      <c r="H21" s="463"/>
      <c r="I21" s="211" t="s">
        <v>79</v>
      </c>
      <c r="J21" s="211"/>
      <c r="K21" s="211"/>
      <c r="R21" s="218"/>
      <c r="S21" s="217"/>
      <c r="T21" s="219"/>
      <c r="U21" s="277" t="e">
        <f>IF(ISTEXT(F21),#REF!,#REF!)</f>
        <v>#REF!</v>
      </c>
      <c r="V21" s="5">
        <v>11</v>
      </c>
    </row>
    <row r="22" spans="2:45" s="5" customFormat="1" ht="24" customHeight="1">
      <c r="B22" s="499"/>
      <c r="C22" s="495" t="s">
        <v>80</v>
      </c>
      <c r="D22" s="495"/>
      <c r="E22" s="496"/>
      <c r="F22" s="462"/>
      <c r="G22" s="485"/>
      <c r="H22" s="486"/>
      <c r="I22" t="s">
        <v>81</v>
      </c>
      <c r="J22" s="211"/>
      <c r="K22" s="211"/>
      <c r="R22" s="218"/>
      <c r="S22" s="217"/>
      <c r="T22" s="219"/>
      <c r="U22" s="277"/>
    </row>
    <row r="23" spans="2:45" s="5" customFormat="1" ht="24" customHeight="1">
      <c r="B23" s="467" t="s">
        <v>82</v>
      </c>
      <c r="C23" s="468"/>
      <c r="D23" s="469"/>
      <c r="E23" s="278" t="s">
        <v>83</v>
      </c>
      <c r="F23" s="431"/>
      <c r="G23" s="432"/>
      <c r="H23" s="279" t="s">
        <v>84</v>
      </c>
      <c r="I23" s="211" t="s">
        <v>85</v>
      </c>
      <c r="J23" s="211"/>
      <c r="K23" s="211"/>
      <c r="R23" s="218"/>
      <c r="S23" s="217"/>
      <c r="T23" s="219"/>
      <c r="U23" s="277" t="e">
        <f>IF(F23="",#REF!,#REF!)</f>
        <v>#REF!</v>
      </c>
      <c r="V23" s="5">
        <v>12</v>
      </c>
    </row>
    <row r="24" spans="2:45" s="5" customFormat="1" ht="24" customHeight="1">
      <c r="B24" s="470"/>
      <c r="C24" s="471"/>
      <c r="D24" s="472"/>
      <c r="E24" s="278" t="s">
        <v>86</v>
      </c>
      <c r="F24" s="431"/>
      <c r="G24" s="432"/>
      <c r="H24" s="279" t="s">
        <v>87</v>
      </c>
      <c r="I24" s="211" t="s">
        <v>88</v>
      </c>
      <c r="J24" s="211"/>
      <c r="K24" s="211"/>
      <c r="R24" s="218"/>
      <c r="S24" s="217"/>
      <c r="T24" s="219"/>
      <c r="U24" s="277" t="e">
        <f>IF(F24="",#REF!,#REF!)</f>
        <v>#REF!</v>
      </c>
      <c r="V24" s="5">
        <v>13</v>
      </c>
    </row>
    <row r="25" spans="2:45" s="5" customFormat="1" ht="24" customHeight="1">
      <c r="B25" s="467" t="s">
        <v>89</v>
      </c>
      <c r="C25" s="468"/>
      <c r="D25" s="469"/>
      <c r="E25" s="278" t="s">
        <v>90</v>
      </c>
      <c r="F25" s="431"/>
      <c r="G25" s="432"/>
      <c r="H25" s="279" t="s">
        <v>87</v>
      </c>
      <c r="I25" s="211" t="s">
        <v>91</v>
      </c>
      <c r="J25" s="211"/>
      <c r="K25" s="211"/>
      <c r="R25" s="218"/>
      <c r="S25" s="217"/>
      <c r="T25" s="219"/>
      <c r="U25" s="277" t="e">
        <f>IF(F25="",#REF!,#REF!)</f>
        <v>#REF!</v>
      </c>
      <c r="V25" s="5">
        <v>14</v>
      </c>
    </row>
    <row r="26" spans="2:45" s="5" customFormat="1" ht="24" customHeight="1" thickBot="1">
      <c r="B26" s="473"/>
      <c r="C26" s="474"/>
      <c r="D26" s="475"/>
      <c r="E26" s="280" t="s">
        <v>86</v>
      </c>
      <c r="F26" s="487"/>
      <c r="G26" s="488"/>
      <c r="H26" s="281" t="s">
        <v>87</v>
      </c>
      <c r="I26" s="211" t="s">
        <v>88</v>
      </c>
      <c r="J26" s="211"/>
      <c r="K26" s="211"/>
      <c r="R26" s="218"/>
      <c r="S26" s="217"/>
      <c r="T26" s="219"/>
      <c r="U26" s="277" t="e">
        <f>IF(F26="",#REF!,#REF!)</f>
        <v>#REF!</v>
      </c>
      <c r="V26" s="5">
        <v>15</v>
      </c>
    </row>
    <row r="27" spans="2:45" s="5" customFormat="1" ht="21.6" customHeight="1" thickBot="1">
      <c r="F27" s="212"/>
      <c r="G27" s="212"/>
      <c r="H27" s="212"/>
      <c r="I27" s="211"/>
      <c r="J27" s="211"/>
      <c r="K27" s="211"/>
      <c r="R27" s="218"/>
      <c r="S27" s="217"/>
      <c r="T27" s="219"/>
    </row>
    <row r="28" spans="2:45" s="5" customFormat="1" ht="78.599999999999994" customHeight="1" thickTop="1" thickBot="1">
      <c r="B28" s="489" t="s">
        <v>92</v>
      </c>
      <c r="C28" s="490"/>
      <c r="D28" s="490"/>
      <c r="E28" s="490"/>
      <c r="F28" s="490"/>
      <c r="G28" s="490"/>
      <c r="H28" s="490"/>
      <c r="I28" s="490"/>
      <c r="J28" s="490"/>
      <c r="K28" s="490"/>
      <c r="L28" s="490"/>
      <c r="M28" s="491"/>
      <c r="N28" s="220"/>
      <c r="O28" s="220"/>
      <c r="R28" s="218"/>
      <c r="S28" s="217"/>
      <c r="T28" s="219"/>
    </row>
    <row r="29" spans="2:45" s="5" customFormat="1" ht="24" customHeight="1" thickTop="1" thickBot="1">
      <c r="R29" s="218"/>
      <c r="S29" s="217"/>
      <c r="T29" s="219"/>
      <c r="AF29" s="282" t="s">
        <v>93</v>
      </c>
    </row>
    <row r="30" spans="2:45" s="5" customFormat="1" ht="24" customHeight="1" thickBot="1">
      <c r="B30" s="482" t="s">
        <v>94</v>
      </c>
      <c r="C30" s="483"/>
      <c r="D30" s="483"/>
      <c r="E30" s="484"/>
      <c r="F30" s="482" t="s">
        <v>95</v>
      </c>
      <c r="G30" s="483"/>
      <c r="H30" s="483"/>
      <c r="I30" s="484"/>
      <c r="J30" s="482" t="s">
        <v>96</v>
      </c>
      <c r="K30" s="483"/>
      <c r="L30" s="483"/>
      <c r="M30" s="484"/>
      <c r="N30" s="525" t="s">
        <v>97</v>
      </c>
      <c r="O30" s="526"/>
      <c r="P30" s="526"/>
      <c r="Q30" s="527"/>
      <c r="R30" s="219"/>
      <c r="S30" s="217"/>
      <c r="T30" s="5">
        <v>1</v>
      </c>
      <c r="U30" s="277" t="e">
        <f>IF(U31=U32,#REF!,#REF!)</f>
        <v>#REF!</v>
      </c>
      <c r="V30" s="277"/>
      <c r="W30" s="277"/>
      <c r="X30" s="277" t="e">
        <f>IF(X31=X32,#REF!,#REF!)</f>
        <v>#REF!</v>
      </c>
      <c r="Y30" s="277"/>
      <c r="Z30" s="283"/>
      <c r="AA30" s="283" t="e">
        <f>IF(AA31=AA32,#REF!,#REF!)</f>
        <v>#REF!</v>
      </c>
      <c r="AB30" s="277"/>
      <c r="AF30" s="284">
        <f>COUNTIF(U31:AA31,#REF!)</f>
        <v>3</v>
      </c>
    </row>
    <row r="31" spans="2:45" s="5" customFormat="1" ht="24" customHeight="1">
      <c r="B31" s="476" t="s">
        <v>98</v>
      </c>
      <c r="C31" s="477"/>
      <c r="D31" s="477"/>
      <c r="E31" s="478"/>
      <c r="F31" s="377"/>
      <c r="G31" s="378"/>
      <c r="H31" s="378"/>
      <c r="I31" s="379"/>
      <c r="J31" s="377"/>
      <c r="K31" s="378"/>
      <c r="L31" s="378"/>
      <c r="M31" s="379"/>
      <c r="N31" s="540"/>
      <c r="O31" s="541"/>
      <c r="P31" s="541"/>
      <c r="Q31" s="542"/>
      <c r="R31" s="219"/>
      <c r="S31" s="217"/>
      <c r="T31" s="5">
        <v>2</v>
      </c>
      <c r="U31" s="5" t="e">
        <f>IF(ISTEXT(F31),#REF!,#REF!)</f>
        <v>#REF!</v>
      </c>
      <c r="X31" s="5" t="e">
        <f>IF(ISTEXT(J31),#REF!,#REF!)</f>
        <v>#REF!</v>
      </c>
      <c r="AA31" s="5" t="e">
        <f>IF(ISTEXT(N31),#REF!,#REF!)</f>
        <v>#REF!</v>
      </c>
      <c r="AB31" s="285"/>
      <c r="AF31" s="5" t="s">
        <v>99</v>
      </c>
      <c r="AG31" s="5" t="s">
        <v>100</v>
      </c>
      <c r="AH31" s="5" t="s">
        <v>101</v>
      </c>
      <c r="AI31" s="5" t="s">
        <v>102</v>
      </c>
      <c r="AJ31" s="5" t="s">
        <v>103</v>
      </c>
      <c r="AK31" s="5" t="s">
        <v>104</v>
      </c>
      <c r="AL31" s="5" t="s">
        <v>105</v>
      </c>
      <c r="AM31" s="5" t="s">
        <v>106</v>
      </c>
      <c r="AN31" s="5" t="s">
        <v>107</v>
      </c>
      <c r="AO31" s="5" t="s">
        <v>108</v>
      </c>
      <c r="AP31" s="5" t="s">
        <v>109</v>
      </c>
      <c r="AQ31" s="5" t="s">
        <v>110</v>
      </c>
      <c r="AR31" s="5" t="s">
        <v>111</v>
      </c>
      <c r="AS31" s="5" t="s">
        <v>112</v>
      </c>
    </row>
    <row r="32" spans="2:45" s="5" customFormat="1" ht="24" customHeight="1">
      <c r="B32" s="500" t="s">
        <v>113</v>
      </c>
      <c r="C32" s="495"/>
      <c r="D32" s="495"/>
      <c r="E32" s="501"/>
      <c r="F32" s="380"/>
      <c r="G32" s="381"/>
      <c r="H32" s="381"/>
      <c r="I32" s="382"/>
      <c r="J32" s="380"/>
      <c r="K32" s="381"/>
      <c r="L32" s="381"/>
      <c r="M32" s="382"/>
      <c r="N32" s="543"/>
      <c r="O32" s="544"/>
      <c r="P32" s="544"/>
      <c r="Q32" s="545"/>
      <c r="R32" s="219"/>
      <c r="S32" s="217"/>
      <c r="T32" s="5">
        <v>3</v>
      </c>
      <c r="U32" s="5" t="e">
        <f>IF(ISTEXT(F32),#REF!,#REF!)</f>
        <v>#REF!</v>
      </c>
      <c r="X32" s="5" t="e">
        <f>IF(ISTEXT(J32),#REF!,#REF!)</f>
        <v>#REF!</v>
      </c>
      <c r="AA32" s="5" t="e">
        <f>IF(ISTEXT(N32),#REF!,#REF!)</f>
        <v>#REF!</v>
      </c>
      <c r="AB32" s="126"/>
      <c r="AF32" s="5" t="s">
        <v>114</v>
      </c>
      <c r="AG32" s="5" t="s">
        <v>115</v>
      </c>
      <c r="AH32" s="5" t="s">
        <v>116</v>
      </c>
      <c r="AI32" s="5" t="s">
        <v>117</v>
      </c>
      <c r="AJ32" s="5" t="s">
        <v>118</v>
      </c>
      <c r="AK32" s="5" t="s">
        <v>119</v>
      </c>
    </row>
    <row r="33" spans="2:66" s="5" customFormat="1" ht="34.5" customHeight="1">
      <c r="B33" s="626" t="s">
        <v>120</v>
      </c>
      <c r="C33" s="502" t="s">
        <v>121</v>
      </c>
      <c r="D33" s="503"/>
      <c r="E33" s="504"/>
      <c r="F33" s="383"/>
      <c r="G33" s="384"/>
      <c r="H33" s="384"/>
      <c r="I33" s="385"/>
      <c r="J33" s="383"/>
      <c r="K33" s="384"/>
      <c r="L33" s="384"/>
      <c r="M33" s="385"/>
      <c r="N33" s="416"/>
      <c r="O33" s="417"/>
      <c r="P33" s="417"/>
      <c r="Q33" s="418"/>
      <c r="R33" s="219"/>
      <c r="S33" s="217"/>
      <c r="T33" s="5">
        <v>4</v>
      </c>
      <c r="U33" s="277" t="e">
        <f>IF(ISTEXT(F33),#REF!,#REF!)</f>
        <v>#REF!</v>
      </c>
      <c r="V33" s="277"/>
      <c r="W33" s="277"/>
      <c r="X33" s="277" t="e">
        <f>IF(X$31=#REF!,IF(ISTEXT(J33),#REF!,#REF!),IF(ISTEXT(J33),#REF!,#REF!))</f>
        <v>#REF!</v>
      </c>
      <c r="Y33" s="277"/>
      <c r="Z33" s="283"/>
      <c r="AA33" s="283" t="e">
        <f>IF(AA$31=#REF!,IF(ISTEXT(N33),#REF!,#REF!),IF(ISTEXT(N33),#REF!,#REF!))</f>
        <v>#REF!</v>
      </c>
      <c r="AB33" s="277"/>
    </row>
    <row r="34" spans="2:66" s="5" customFormat="1" ht="34.5" customHeight="1">
      <c r="B34" s="627"/>
      <c r="C34" s="492" t="s">
        <v>122</v>
      </c>
      <c r="D34" s="493"/>
      <c r="E34" s="494"/>
      <c r="F34" s="386"/>
      <c r="G34" s="387"/>
      <c r="H34" s="387"/>
      <c r="I34" s="388"/>
      <c r="J34" s="386"/>
      <c r="K34" s="387"/>
      <c r="L34" s="387"/>
      <c r="M34" s="388"/>
      <c r="N34" s="413"/>
      <c r="O34" s="414"/>
      <c r="P34" s="414"/>
      <c r="Q34" s="415"/>
      <c r="R34" s="219"/>
      <c r="S34" s="217"/>
      <c r="T34" s="5">
        <v>5</v>
      </c>
      <c r="U34" s="277" t="e">
        <f>IF(ISTEXT(F34),#REF!,#REF!)</f>
        <v>#REF!</v>
      </c>
      <c r="V34" s="277"/>
      <c r="W34" s="277"/>
      <c r="X34" s="277" t="e">
        <f>IF(X$31=#REF!,IF(ISTEXT(J34),#REF!,#REF!),IF(ISTEXT(J34),#REF!,#REF!))</f>
        <v>#REF!</v>
      </c>
      <c r="Y34" s="277"/>
      <c r="Z34" s="283"/>
      <c r="AA34" s="283" t="e">
        <f>IF(AA$31=#REF!,IF(ISTEXT(N34),#REF!,#REF!),IF(ISTEXT(N34),#REF!,#REF!))</f>
        <v>#REF!</v>
      </c>
      <c r="AB34" s="277"/>
    </row>
    <row r="35" spans="2:66" s="5" customFormat="1" ht="34.5" customHeight="1">
      <c r="B35" s="628"/>
      <c r="C35" s="505" t="s">
        <v>123</v>
      </c>
      <c r="D35" s="506"/>
      <c r="E35" s="507"/>
      <c r="F35" s="389"/>
      <c r="G35" s="390"/>
      <c r="H35" s="390"/>
      <c r="I35" s="391"/>
      <c r="J35" s="389"/>
      <c r="K35" s="390"/>
      <c r="L35" s="390"/>
      <c r="M35" s="391"/>
      <c r="N35" s="389"/>
      <c r="O35" s="390"/>
      <c r="P35" s="390"/>
      <c r="Q35" s="391"/>
      <c r="R35" s="219"/>
      <c r="S35" s="217"/>
      <c r="T35" s="5">
        <v>6</v>
      </c>
      <c r="U35" s="277" t="e">
        <f>IF(ISTEXT(F35),#REF!,#REF!)</f>
        <v>#REF!</v>
      </c>
      <c r="V35" s="277"/>
      <c r="W35" s="277"/>
      <c r="X35" s="277" t="e">
        <f>IF(X$31=#REF!,IF(ISTEXT(J35),#REF!,#REF!),IF(ISTEXT(J35),#REF!,#REF!))</f>
        <v>#REF!</v>
      </c>
      <c r="Y35" s="277"/>
      <c r="Z35" s="283"/>
      <c r="AA35" s="283" t="e">
        <f>IF(AA$31=#REF!,IF(ISTEXT(N35),#REF!,#REF!),IF(ISTEXT(N35),#REF!,#REF!))</f>
        <v>#REF!</v>
      </c>
      <c r="AB35" s="277"/>
    </row>
    <row r="36" spans="2:66" s="5" customFormat="1" ht="34.5" customHeight="1">
      <c r="B36" s="989" t="s">
        <v>124</v>
      </c>
      <c r="C36" s="502" t="s">
        <v>121</v>
      </c>
      <c r="D36" s="503"/>
      <c r="E36" s="504"/>
      <c r="F36" s="383"/>
      <c r="G36" s="384"/>
      <c r="H36" s="384"/>
      <c r="I36" s="385"/>
      <c r="J36" s="383"/>
      <c r="K36" s="384"/>
      <c r="L36" s="384"/>
      <c r="M36" s="385"/>
      <c r="N36" s="416"/>
      <c r="O36" s="417"/>
      <c r="P36" s="417"/>
      <c r="Q36" s="418"/>
      <c r="R36" s="221"/>
      <c r="S36" s="222"/>
      <c r="T36" s="5">
        <v>7</v>
      </c>
      <c r="U36" s="277" t="e">
        <f>IF(ISTEXT(F36),#REF!,#REF!)</f>
        <v>#REF!</v>
      </c>
      <c r="V36" s="119"/>
      <c r="W36" s="119"/>
      <c r="X36" s="277" t="e">
        <f>IF(X$31=#REF!,IF(ISTEXT(J36),#REF!,#REF!),IF(ISTEXT(J36),#REF!,#REF!))</f>
        <v>#REF!</v>
      </c>
      <c r="Y36" s="277"/>
      <c r="Z36" s="277"/>
      <c r="AA36" s="277" t="e">
        <f>IF(AA$31=#REF!,IF(ISTEXT(N36),#REF!,#REF!),IF(ISTEXT(N36),#REF!,#REF!))</f>
        <v>#REF!</v>
      </c>
      <c r="AB36" s="277"/>
      <c r="AC36" s="223"/>
    </row>
    <row r="37" spans="2:66" s="5" customFormat="1" ht="34.5" customHeight="1">
      <c r="B37" s="990"/>
      <c r="C37" s="492" t="s">
        <v>122</v>
      </c>
      <c r="D37" s="493"/>
      <c r="E37" s="494"/>
      <c r="F37" s="386"/>
      <c r="G37" s="387"/>
      <c r="H37" s="387"/>
      <c r="I37" s="388"/>
      <c r="J37" s="386"/>
      <c r="K37" s="387"/>
      <c r="L37" s="387"/>
      <c r="M37" s="388"/>
      <c r="N37" s="413"/>
      <c r="O37" s="414"/>
      <c r="P37" s="414"/>
      <c r="Q37" s="415"/>
      <c r="R37" s="219"/>
      <c r="S37" s="217"/>
      <c r="T37" s="5">
        <v>8</v>
      </c>
      <c r="U37" s="277" t="e">
        <f>IF(ISTEXT(F37),#REF!,#REF!)</f>
        <v>#REF!</v>
      </c>
      <c r="V37" s="277"/>
      <c r="W37" s="277"/>
      <c r="X37" s="277" t="e">
        <f>IF(X$31=#REF!,IF(ISTEXT(J37),#REF!,#REF!),IF(ISTEXT(J37),#REF!,#REF!))</f>
        <v>#REF!</v>
      </c>
      <c r="Y37" s="277"/>
      <c r="Z37" s="283"/>
      <c r="AA37" s="283" t="e">
        <f>IF(AA$31=#REF!,IF(ISTEXT(N37),#REF!,#REF!),IF(ISTEXT(N37),#REF!,#REF!))</f>
        <v>#REF!</v>
      </c>
      <c r="AB37" s="277"/>
    </row>
    <row r="38" spans="2:66" s="5" customFormat="1" ht="34.5" customHeight="1">
      <c r="B38" s="990"/>
      <c r="C38" s="492" t="s">
        <v>123</v>
      </c>
      <c r="D38" s="493"/>
      <c r="E38" s="494"/>
      <c r="F38" s="992"/>
      <c r="G38" s="993"/>
      <c r="H38" s="993"/>
      <c r="I38" s="994"/>
      <c r="J38" s="992"/>
      <c r="K38" s="993"/>
      <c r="L38" s="993"/>
      <c r="M38" s="994"/>
      <c r="N38" s="992"/>
      <c r="O38" s="993"/>
      <c r="P38" s="993"/>
      <c r="Q38" s="994"/>
      <c r="R38" s="398" t="s">
        <v>125</v>
      </c>
      <c r="S38" s="399"/>
      <c r="T38" s="5">
        <v>9</v>
      </c>
      <c r="U38" s="277" t="e">
        <f>IF(ISTEXT(F38),#REF!,#REF!)</f>
        <v>#REF!</v>
      </c>
      <c r="V38" s="277"/>
      <c r="W38" s="277"/>
      <c r="X38" s="277" t="e">
        <f>IF(X$31=#REF!,IF(ISTEXT(J38),#REF!,#REF!),IF(ISTEXT(J38),#REF!,#REF!))</f>
        <v>#REF!</v>
      </c>
      <c r="Y38" s="277"/>
      <c r="Z38" s="283"/>
      <c r="AA38" s="283" t="e">
        <f>IF(AA$31=#REF!,IF(ISTEXT(N38),#REF!,#REF!),IF(ISTEXT(N38),#REF!,#REF!))</f>
        <v>#REF!</v>
      </c>
      <c r="AB38" s="277"/>
    </row>
    <row r="39" spans="2:66" s="5" customFormat="1" ht="34.5" customHeight="1">
      <c r="B39" s="991"/>
      <c r="C39" s="996" t="s">
        <v>493</v>
      </c>
      <c r="D39" s="997"/>
      <c r="E39" s="998"/>
      <c r="F39" s="389"/>
      <c r="G39" s="390"/>
      <c r="H39" s="390"/>
      <c r="I39" s="391"/>
      <c r="J39" s="389"/>
      <c r="K39" s="390"/>
      <c r="L39" s="390"/>
      <c r="M39" s="391"/>
      <c r="N39" s="389"/>
      <c r="O39" s="390"/>
      <c r="P39" s="390"/>
      <c r="Q39" s="391"/>
      <c r="R39" s="999" t="s">
        <v>494</v>
      </c>
      <c r="S39" s="329"/>
      <c r="U39" s="291"/>
      <c r="V39" s="291"/>
      <c r="W39" s="291"/>
      <c r="X39" s="291"/>
      <c r="Y39" s="291"/>
      <c r="Z39" s="293"/>
      <c r="AA39" s="293"/>
      <c r="AB39" s="291"/>
    </row>
    <row r="40" spans="2:66" s="5" customFormat="1" ht="34.5" customHeight="1">
      <c r="B40" s="508" t="s">
        <v>126</v>
      </c>
      <c r="C40" s="593" t="s">
        <v>121</v>
      </c>
      <c r="D40" s="594"/>
      <c r="E40" s="595"/>
      <c r="F40" s="383"/>
      <c r="G40" s="563"/>
      <c r="H40" s="563"/>
      <c r="I40" s="596"/>
      <c r="J40" s="383"/>
      <c r="K40" s="563"/>
      <c r="L40" s="563"/>
      <c r="M40" s="596"/>
      <c r="N40" s="416"/>
      <c r="O40" s="577"/>
      <c r="P40" s="577"/>
      <c r="Q40" s="578"/>
      <c r="R40" s="398" t="s">
        <v>127</v>
      </c>
      <c r="S40" s="995"/>
      <c r="T40" s="5">
        <v>10</v>
      </c>
      <c r="U40" s="277" t="e">
        <f>IF(ISTEXT(F40),#REF!,#REF!)</f>
        <v>#REF!</v>
      </c>
      <c r="V40" s="277"/>
      <c r="W40" s="277"/>
      <c r="X40" s="277" t="e">
        <f>IF(X$31=#REF!,IF(ISTEXT(J40),#REF!,#REF!),IF(ISTEXT(J40),#REF!,#REF!))</f>
        <v>#REF!</v>
      </c>
      <c r="Y40" s="277"/>
      <c r="Z40" s="283"/>
      <c r="AA40" s="283" t="e">
        <f>IF(AA$31=#REF!,IF(ISTEXT(N40),#REF!,#REF!),IF(ISTEXT(N40),#REF!,#REF!))</f>
        <v>#REF!</v>
      </c>
      <c r="AB40" s="277"/>
    </row>
    <row r="41" spans="2:66" s="5" customFormat="1" ht="34.5" customHeight="1">
      <c r="B41" s="508"/>
      <c r="C41" s="492" t="s">
        <v>122</v>
      </c>
      <c r="D41" s="493"/>
      <c r="E41" s="494"/>
      <c r="F41" s="386"/>
      <c r="G41" s="387"/>
      <c r="H41" s="387"/>
      <c r="I41" s="388"/>
      <c r="J41" s="386"/>
      <c r="K41" s="387"/>
      <c r="L41" s="387"/>
      <c r="M41" s="388"/>
      <c r="N41" s="413"/>
      <c r="O41" s="414"/>
      <c r="P41" s="414"/>
      <c r="Q41" s="415"/>
      <c r="R41" s="219"/>
      <c r="S41" s="224"/>
      <c r="T41" s="5">
        <v>11</v>
      </c>
      <c r="U41" s="277" t="e">
        <f>IF(ISTEXT(F41),#REF!,#REF!)</f>
        <v>#REF!</v>
      </c>
      <c r="V41" s="277"/>
      <c r="W41" s="277"/>
      <c r="X41" s="277" t="e">
        <f>IF(X$31=#REF!,IF(ISTEXT(J41),#REF!,#REF!),IF(ISTEXT(J41),#REF!,#REF!))</f>
        <v>#REF!</v>
      </c>
      <c r="Y41" s="277"/>
      <c r="Z41" s="283"/>
      <c r="AA41" s="283" t="e">
        <f>IF(AA$31=#REF!,IF(ISTEXT(N41),#REF!,#REF!),IF(ISTEXT(N41),#REF!,#REF!))</f>
        <v>#REF!</v>
      </c>
      <c r="AB41" s="277"/>
    </row>
    <row r="42" spans="2:66" s="5" customFormat="1" ht="34.5" customHeight="1" thickBot="1">
      <c r="B42" s="509"/>
      <c r="C42" s="528" t="s">
        <v>123</v>
      </c>
      <c r="D42" s="529"/>
      <c r="E42" s="530"/>
      <c r="F42" s="425"/>
      <c r="G42" s="426"/>
      <c r="H42" s="426"/>
      <c r="I42" s="427"/>
      <c r="J42" s="425"/>
      <c r="K42" s="426"/>
      <c r="L42" s="426"/>
      <c r="M42" s="427"/>
      <c r="N42" s="410"/>
      <c r="O42" s="411"/>
      <c r="P42" s="411"/>
      <c r="Q42" s="412"/>
      <c r="R42" s="398" t="s">
        <v>125</v>
      </c>
      <c r="S42" s="399"/>
      <c r="T42" s="5">
        <v>12</v>
      </c>
      <c r="U42" s="277" t="e">
        <f>IF(ISTEXT(F42),#REF!,#REF!)</f>
        <v>#REF!</v>
      </c>
      <c r="V42" s="277"/>
      <c r="W42" s="277"/>
      <c r="X42" s="277" t="e">
        <f>IF(X$31=#REF!,IF(ISTEXT(J42),#REF!,#REF!),IF(ISTEXT(J42),#REF!,#REF!))</f>
        <v>#REF!</v>
      </c>
      <c r="Y42" s="277"/>
      <c r="Z42" s="283"/>
      <c r="AA42" s="283" t="e">
        <f>IF(AA$31=#REF!,IF(ISTEXT(N42),#REF!,#REF!),IF(ISTEXT(N42),#REF!,#REF!))</f>
        <v>#REF!</v>
      </c>
      <c r="AB42" s="277"/>
    </row>
    <row r="43" spans="2:66" s="5" customFormat="1" ht="24" customHeight="1">
      <c r="B43" s="511" t="s">
        <v>128</v>
      </c>
      <c r="C43" s="512" t="s">
        <v>129</v>
      </c>
      <c r="D43" s="513"/>
      <c r="E43" s="513"/>
      <c r="F43" s="516"/>
      <c r="G43" s="517"/>
      <c r="H43" s="518"/>
      <c r="I43" s="257" t="s">
        <v>130</v>
      </c>
      <c r="J43" s="428"/>
      <c r="K43" s="429"/>
      <c r="L43" s="430"/>
      <c r="M43" s="257" t="s">
        <v>130</v>
      </c>
      <c r="N43" s="516"/>
      <c r="O43" s="517"/>
      <c r="P43" s="518"/>
      <c r="Q43" s="257" t="s">
        <v>130</v>
      </c>
      <c r="R43" s="404" t="s">
        <v>131</v>
      </c>
      <c r="S43" s="405"/>
      <c r="T43" s="5">
        <v>13</v>
      </c>
      <c r="U43" s="277" t="e">
        <f>IF(ISTEXT(F43),#REF!,#REF!)</f>
        <v>#REF!</v>
      </c>
      <c r="V43" s="277"/>
      <c r="W43" s="277"/>
      <c r="X43" s="277" t="e">
        <f>IF(X$31=#REF!,IF(ISTEXT(J43),#REF!,#REF!),IF(ISTEXT(J43),#REF!,#REF!))</f>
        <v>#REF!</v>
      </c>
      <c r="Y43" s="277"/>
      <c r="Z43" s="283"/>
      <c r="AA43" s="283" t="e">
        <f>IF(AA$31=#REF!,IF(ISTEXT(N43),#REF!,#REF!),IF(ISTEXT(N43),#REF!,#REF!))</f>
        <v>#REF!</v>
      </c>
      <c r="AB43" s="277"/>
    </row>
    <row r="44" spans="2:66" s="5" customFormat="1" ht="24" customHeight="1" thickBot="1">
      <c r="B44" s="510"/>
      <c r="C44" s="134" t="s">
        <v>132</v>
      </c>
      <c r="D44" s="157" t="s">
        <v>133</v>
      </c>
      <c r="E44" s="232" t="s">
        <v>134</v>
      </c>
      <c r="F44" s="122"/>
      <c r="G44" s="151"/>
      <c r="H44" s="121"/>
      <c r="I44" s="258"/>
      <c r="J44" s="120"/>
      <c r="K44" s="160"/>
      <c r="L44" s="160"/>
      <c r="M44" s="258"/>
      <c r="N44" s="197"/>
      <c r="O44" s="196"/>
      <c r="P44" s="196"/>
      <c r="Q44" s="261"/>
      <c r="R44" s="398" t="s">
        <v>135</v>
      </c>
      <c r="S44" s="399"/>
      <c r="T44" s="5">
        <v>14</v>
      </c>
      <c r="U44" s="277" t="e">
        <f>IF(ISTEXT(F44),#REF!,#REF!)</f>
        <v>#REF!</v>
      </c>
      <c r="V44" s="277" t="e">
        <f>IF(ISTEXT(G44),#REF!,#REF!)</f>
        <v>#REF!</v>
      </c>
      <c r="W44" s="277" t="e">
        <f>IF(ISTEXT(H44),#REF!,#REF!)</f>
        <v>#REF!</v>
      </c>
      <c r="X44" s="277" t="e">
        <f>IF(X$31=#REF!,IF(ISTEXT(J44),#REF!,#REF!),IF(ISTEXT(J44),#REF!,#REF!))</f>
        <v>#REF!</v>
      </c>
      <c r="Y44" s="277" t="e">
        <f>IF(X$31=#REF!,IF(ISTEXT(K44),#REF!,#REF!),IF(ISTEXT(K44),#REF!,#REF!))</f>
        <v>#REF!</v>
      </c>
      <c r="Z44" s="283" t="e">
        <f>IF(X$31=#REF!,IF(ISTEXT(L44),#REF!,#REF!),IF(ISTEXT(L44),#REF!,#REF!))</f>
        <v>#REF!</v>
      </c>
      <c r="AA44" s="283" t="e">
        <f>IF(AA$31=#REF!,IF(ISTEXT(N44),#REF!,#REF!),IF(ISTEXT(N44),#REF!,#REF!))</f>
        <v>#REF!</v>
      </c>
      <c r="AB44" s="277" t="e">
        <f>IF(AA$31=#REF!,IF(ISTEXT(O44),#REF!,#REF!),IF(ISTEXT(O44),#REF!,#REF!))</f>
        <v>#REF!</v>
      </c>
      <c r="AC44" s="5" t="e">
        <f>IF(AA$31=#REF!,IF(ISTEXT(P44),#REF!,#REF!),IF(ISTEXT(P44),#REF!,#REF!))</f>
        <v>#REF!</v>
      </c>
      <c r="AE44" s="5" t="s">
        <v>136</v>
      </c>
      <c r="AF44" s="5" t="s">
        <v>137</v>
      </c>
      <c r="AG44" s="5" t="s">
        <v>138</v>
      </c>
      <c r="AH44" s="5" t="s">
        <v>139</v>
      </c>
      <c r="AI44" s="5" t="s">
        <v>140</v>
      </c>
      <c r="AJ44" s="5" t="s">
        <v>141</v>
      </c>
      <c r="AK44" s="5" t="s">
        <v>142</v>
      </c>
      <c r="AL44" s="5" t="s">
        <v>143</v>
      </c>
      <c r="AM44" s="5" t="s">
        <v>144</v>
      </c>
      <c r="AN44" s="5" t="s">
        <v>145</v>
      </c>
      <c r="AO44" s="5" t="s">
        <v>146</v>
      </c>
      <c r="AP44" s="5" t="s">
        <v>147</v>
      </c>
      <c r="AQ44" s="5" t="s">
        <v>148</v>
      </c>
      <c r="AR44" s="5" t="s">
        <v>149</v>
      </c>
      <c r="AS44" s="5" t="s">
        <v>150</v>
      </c>
      <c r="AT44" s="5" t="s">
        <v>151</v>
      </c>
      <c r="AU44" s="5" t="s">
        <v>152</v>
      </c>
      <c r="AV44" s="5" t="s">
        <v>153</v>
      </c>
      <c r="AW44" s="5" t="s">
        <v>154</v>
      </c>
      <c r="AX44" s="5" t="s">
        <v>155</v>
      </c>
      <c r="AY44" s="5" t="s">
        <v>156</v>
      </c>
      <c r="AZ44" s="5" t="s">
        <v>157</v>
      </c>
      <c r="BA44" s="5" t="s">
        <v>158</v>
      </c>
      <c r="BB44" s="5" t="s">
        <v>159</v>
      </c>
      <c r="BC44" s="5" t="s">
        <v>160</v>
      </c>
      <c r="BD44" s="5" t="s">
        <v>161</v>
      </c>
      <c r="BE44" s="5" t="s">
        <v>162</v>
      </c>
      <c r="BF44" s="5" t="s">
        <v>163</v>
      </c>
      <c r="BG44" s="5" t="s">
        <v>164</v>
      </c>
      <c r="BH44" s="5" t="s">
        <v>165</v>
      </c>
      <c r="BI44" s="5" t="s">
        <v>166</v>
      </c>
      <c r="BJ44" s="5" t="s">
        <v>167</v>
      </c>
      <c r="BK44" s="5" t="s">
        <v>168</v>
      </c>
      <c r="BL44" s="5" t="s">
        <v>169</v>
      </c>
      <c r="BM44" s="5" t="s">
        <v>170</v>
      </c>
      <c r="BN44" s="5" t="s">
        <v>171</v>
      </c>
    </row>
    <row r="45" spans="2:66" s="5" customFormat="1" ht="24" customHeight="1">
      <c r="B45" s="510" t="s">
        <v>172</v>
      </c>
      <c r="C45" s="514" t="s">
        <v>129</v>
      </c>
      <c r="D45" s="515"/>
      <c r="E45" s="515"/>
      <c r="F45" s="392"/>
      <c r="G45" s="393"/>
      <c r="H45" s="394"/>
      <c r="I45" s="257" t="s">
        <v>130</v>
      </c>
      <c r="J45" s="392"/>
      <c r="K45" s="393"/>
      <c r="L45" s="394"/>
      <c r="M45" s="257" t="s">
        <v>130</v>
      </c>
      <c r="N45" s="392"/>
      <c r="O45" s="393"/>
      <c r="P45" s="394"/>
      <c r="Q45" s="257" t="s">
        <v>130</v>
      </c>
      <c r="R45" s="219"/>
      <c r="S45" s="224"/>
      <c r="T45" s="5">
        <v>15</v>
      </c>
      <c r="U45" s="277" t="e">
        <f>IF(ISTEXT(F45),#REF!,#REF!)</f>
        <v>#REF!</v>
      </c>
      <c r="V45" s="277"/>
      <c r="W45" s="277"/>
      <c r="X45" s="277" t="e">
        <f>IF(X$31=#REF!,IF(ISTEXT(J46),#REF!,#REF!),IF(ISTEXT(J45),#REF!,#REF!))</f>
        <v>#REF!</v>
      </c>
      <c r="Y45" s="277"/>
      <c r="Z45" s="283"/>
      <c r="AA45" s="283" t="e">
        <f>IF(AA$31=#REF!,IF(ISTEXT(N46),#REF!,#REF!),IF(ISTEXT(N45),#REF!,#REF!))</f>
        <v>#REF!</v>
      </c>
      <c r="AB45" s="277"/>
    </row>
    <row r="46" spans="2:66" s="5" customFormat="1" ht="24" customHeight="1" thickBot="1">
      <c r="B46" s="510"/>
      <c r="C46" s="134" t="s">
        <v>132</v>
      </c>
      <c r="D46" s="157" t="s">
        <v>133</v>
      </c>
      <c r="E46" s="232" t="s">
        <v>173</v>
      </c>
      <c r="F46" s="120"/>
      <c r="G46" s="152"/>
      <c r="H46" s="121"/>
      <c r="I46" s="258"/>
      <c r="J46" s="120"/>
      <c r="K46" s="152"/>
      <c r="L46" s="121"/>
      <c r="M46" s="258"/>
      <c r="N46" s="197"/>
      <c r="O46" s="196"/>
      <c r="P46" s="196"/>
      <c r="Q46" s="261"/>
      <c r="R46" s="398" t="s">
        <v>174</v>
      </c>
      <c r="S46" s="399"/>
      <c r="T46" s="5">
        <v>16</v>
      </c>
      <c r="U46" s="277" t="e">
        <f>IF(ISTEXT(F46),#REF!,#REF!)</f>
        <v>#REF!</v>
      </c>
      <c r="V46" s="277" t="e">
        <f>IF(ISTEXT(G46),#REF!,#REF!)</f>
        <v>#REF!</v>
      </c>
      <c r="W46" s="277" t="e">
        <f>IF(ISTEXT(H46),#REF!,#REF!)</f>
        <v>#REF!</v>
      </c>
      <c r="X46" s="277" t="e">
        <f>IF(X$31=#REF!,IF(ISTEXT(J46),#REF!,#REF!),IF(ISTEXT(J46),#REF!,#REF!))</f>
        <v>#REF!</v>
      </c>
      <c r="Y46" s="277" t="e">
        <f>IF(X$31=#REF!,IF(ISTEXT(K46),#REF!,#REF!),IF(ISTEXT(K46),#REF!,#REF!))</f>
        <v>#REF!</v>
      </c>
      <c r="Z46" s="283" t="e">
        <f>IF(X31=#REF!,IF(ISTEXT(L46),#REF!,#REF!),IF(ISTEXT(L46),#REF!,#REF!))</f>
        <v>#REF!</v>
      </c>
      <c r="AA46" s="283" t="e">
        <f>IF(AA$31=#REF!,IF(ISTEXT(N46),#REF!,#REF!),IF(ISTEXT(N46),#REF!,#REF!))</f>
        <v>#REF!</v>
      </c>
      <c r="AB46" s="277" t="e">
        <f>IF(AA$31=#REF!,IF(ISTEXT(O46),#REF!,#REF!),IF(ISTEXT(O46),#REF!,#REF!))</f>
        <v>#REF!</v>
      </c>
      <c r="AC46" s="5" t="e">
        <f>IF(X31=#REF!,IF(ISTEXT(P46),#REF!,#REF!),IF(ISTEXT(P46),#REF!,#REF!))</f>
        <v>#REF!</v>
      </c>
    </row>
    <row r="47" spans="2:66" s="5" customFormat="1" ht="24" customHeight="1">
      <c r="B47" s="510" t="s">
        <v>175</v>
      </c>
      <c r="C47" s="514" t="s">
        <v>129</v>
      </c>
      <c r="D47" s="515"/>
      <c r="E47" s="515"/>
      <c r="F47" s="392"/>
      <c r="G47" s="393"/>
      <c r="H47" s="394"/>
      <c r="I47" s="257" t="s">
        <v>130</v>
      </c>
      <c r="J47" s="392"/>
      <c r="K47" s="393"/>
      <c r="L47" s="394"/>
      <c r="M47" s="257" t="s">
        <v>130</v>
      </c>
      <c r="N47" s="392"/>
      <c r="O47" s="393"/>
      <c r="P47" s="394"/>
      <c r="Q47" s="257" t="s">
        <v>130</v>
      </c>
      <c r="R47" s="398"/>
      <c r="S47" s="399"/>
      <c r="T47" s="5">
        <v>17</v>
      </c>
      <c r="U47" s="277" t="e">
        <f>IF(ISTEXT(F47),#REF!,#REF!)</f>
        <v>#REF!</v>
      </c>
      <c r="V47" s="277"/>
      <c r="W47" s="277"/>
      <c r="X47" s="277" t="e">
        <f>IF(X$31=#REF!,IF(ISTEXT(J47),#REF!,#REF!),IF(ISTEXT(J47),#REF!,#REF!))</f>
        <v>#REF!</v>
      </c>
      <c r="Y47" s="277"/>
      <c r="Z47" s="283"/>
      <c r="AA47" s="283" t="e">
        <f>IF(AA$31=#REF!,IF(ISTEXT(N47),#REF!,#REF!),IF(ISTEXT(N47),#REF!,#REF!))</f>
        <v>#REF!</v>
      </c>
      <c r="AB47" s="277"/>
    </row>
    <row r="48" spans="2:66" s="5" customFormat="1" ht="24" customHeight="1" thickBot="1">
      <c r="B48" s="510"/>
      <c r="C48" s="134" t="s">
        <v>132</v>
      </c>
      <c r="D48" s="157" t="s">
        <v>133</v>
      </c>
      <c r="E48" s="232" t="s">
        <v>134</v>
      </c>
      <c r="F48" s="122"/>
      <c r="G48" s="151"/>
      <c r="H48" s="121"/>
      <c r="I48" s="258"/>
      <c r="J48" s="122"/>
      <c r="K48" s="151"/>
      <c r="L48" s="123"/>
      <c r="M48" s="258"/>
      <c r="N48" s="197"/>
      <c r="O48" s="196"/>
      <c r="P48" s="196"/>
      <c r="Q48" s="261"/>
      <c r="R48" s="398" t="s">
        <v>176</v>
      </c>
      <c r="S48" s="399"/>
      <c r="T48" s="5">
        <v>18</v>
      </c>
      <c r="U48" s="277" t="e">
        <f>IF(ISTEXT(F48),#REF!,#REF!)</f>
        <v>#REF!</v>
      </c>
      <c r="V48" s="277" t="e">
        <f>IF(ISTEXT(G48),#REF!,#REF!)</f>
        <v>#REF!</v>
      </c>
      <c r="W48" s="277" t="e">
        <f>IF(ISTEXT(H48),#REF!,#REF!)</f>
        <v>#REF!</v>
      </c>
      <c r="X48" s="277" t="e">
        <f>IF(X$31=#REF!,IF(ISTEXT(J48),#REF!,#REF!),IF(ISTEXT(J48),#REF!,#REF!))</f>
        <v>#REF!</v>
      </c>
      <c r="Y48" s="277" t="e">
        <f>IF(X$31=#REF!,IF(ISTEXT(K48),#REF!,#REF!),IF(ISTEXT(L48),#REF!,#REF!))</f>
        <v>#REF!</v>
      </c>
      <c r="Z48" s="283" t="e">
        <f>IF(Y$31=#REF!,IF(ISTEXT(L48),#REF!,#REF!),IF(ISTEXT(#REF!),#REF!,#REF!))</f>
        <v>#REF!</v>
      </c>
      <c r="AA48" s="283" t="e">
        <f>IF(AA$31=#REF!,IF(ISTEXT(N48),#REF!,#REF!),IF(ISTEXT(N48),#REF!,#REF!))</f>
        <v>#REF!</v>
      </c>
      <c r="AB48" s="277" t="e">
        <f>IF(AA$31=#REF!,IF(ISTEXT(O48),#REF!,#REF!),IF(ISTEXT(O48),#REF!,#REF!))</f>
        <v>#REF!</v>
      </c>
      <c r="AC48" s="5" t="e">
        <f>IF(X$31=#REF!,IF(ISTEXT(P48),#REF!,#REF!),IF(ISTEXT(P48),#REF!,#REF!))</f>
        <v>#REF!</v>
      </c>
    </row>
    <row r="49" spans="2:66" s="5" customFormat="1" ht="24" customHeight="1">
      <c r="B49" s="510" t="s">
        <v>177</v>
      </c>
      <c r="C49" s="514" t="s">
        <v>178</v>
      </c>
      <c r="D49" s="515"/>
      <c r="E49" s="515"/>
      <c r="F49" s="392"/>
      <c r="G49" s="393"/>
      <c r="H49" s="394"/>
      <c r="I49" s="257" t="s">
        <v>130</v>
      </c>
      <c r="J49" s="392"/>
      <c r="K49" s="393"/>
      <c r="L49" s="394"/>
      <c r="M49" s="257" t="s">
        <v>130</v>
      </c>
      <c r="N49" s="392"/>
      <c r="O49" s="393"/>
      <c r="P49" s="394"/>
      <c r="Q49" s="257" t="s">
        <v>179</v>
      </c>
      <c r="R49" s="219"/>
      <c r="S49" s="225"/>
      <c r="T49" s="5">
        <v>19</v>
      </c>
      <c r="U49" s="277" t="e">
        <f>IF(OR(F$32="八重奏",F$32="七重奏",F$32="六重奏",F$32="五重奏",F$32="四重奏"),IF(ISTEXT(F49),#REF!,#REF!),IF(ISTEXT(F49),#REF!,#REF!))</f>
        <v>#REF!</v>
      </c>
      <c r="V49" s="277"/>
      <c r="W49" s="277"/>
      <c r="X49" s="277" t="e">
        <f>IF(OR(J$32="八重奏",J$32="七重奏",J$32="六重奏",J$32="五重奏",J$32="四重奏"),IF(ISTEXT(J49),#REF!,#REF!),IF(ISTEXT(J49),#REF!,#REF!))</f>
        <v>#REF!</v>
      </c>
      <c r="Y49" s="277"/>
      <c r="Z49" s="283"/>
      <c r="AA49" s="283" t="e">
        <f>IF(OR(N$32="八重奏",N$32="七重奏",N$32="六重奏",N$32="五重奏",N$32="四重奏"),IF(ISTEXT(N49),#REF!,#REF!),IF(ISTEXT(N49),#REF!,#REF!))</f>
        <v>#REF!</v>
      </c>
      <c r="AB49" s="277"/>
    </row>
    <row r="50" spans="2:66" s="5" customFormat="1" ht="24" customHeight="1" thickBot="1">
      <c r="B50" s="510"/>
      <c r="C50" s="134" t="s">
        <v>132</v>
      </c>
      <c r="D50" s="157" t="s">
        <v>133</v>
      </c>
      <c r="E50" s="232" t="s">
        <v>134</v>
      </c>
      <c r="F50" s="120"/>
      <c r="G50" s="152"/>
      <c r="H50" s="121"/>
      <c r="I50" s="258"/>
      <c r="J50" s="120"/>
      <c r="K50" s="152"/>
      <c r="L50" s="121"/>
      <c r="M50" s="258"/>
      <c r="N50" s="197"/>
      <c r="O50" s="196"/>
      <c r="P50" s="196"/>
      <c r="Q50" s="261"/>
      <c r="R50" s="219"/>
      <c r="S50" s="225"/>
      <c r="T50" s="5">
        <v>20</v>
      </c>
      <c r="U50" s="277" t="e">
        <f>IF(OR(F$32="八重奏",F$32="七重奏",F$32="六重奏",F$32="五重奏",F$32="四重奏"),IF(ISTEXT(F50),#REF!,#REF!),IF(ISTEXT(F50),#REF!,#REF!))</f>
        <v>#REF!</v>
      </c>
      <c r="V50" s="277" t="e">
        <f>IF(OR(F$32="八重奏",F$32="七重奏",F$32="六重奏",F$32="五重奏",F$32="四重奏"),IF(ISTEXT(H50),#REF!,#REF!),IF(ISTEXT(H50),#REF!,#REF!))</f>
        <v>#REF!</v>
      </c>
      <c r="W50" s="277" t="e">
        <f>IF(ISTEXT(H50),#REF!,#REF!)</f>
        <v>#REF!</v>
      </c>
      <c r="X50" s="277" t="e">
        <f>IF(OR(J$32="八重奏",J$32="七重奏",J$32="六重奏",J$32="五重奏",J$32="四重奏"),IF(ISTEXT(J50),#REF!,#REF!),IF(ISTEXT(J50),#REF!,#REF!))</f>
        <v>#REF!</v>
      </c>
      <c r="Y50" s="277" t="e">
        <f>IF(OR(J$32="八重奏",J$32="七重奏",J$32="六重奏",J$32="五重奏",J$32="四重奏"),IF(ISTEXT(L50),#REF!,#REF!),IF(ISTEXT(L50),#REF!,#REF!))</f>
        <v>#REF!</v>
      </c>
      <c r="Z50" s="277" t="e">
        <f>IF(ISTEXT(K50),#REF!,#REF!)</f>
        <v>#REF!</v>
      </c>
      <c r="AA50" s="283" t="e">
        <f>IF(OR(N$32="八重奏",N$32="七重奏",N$32="六重奏",N$32="五重奏",N$32="四重奏"),IF(ISTEXT(N50),#REF!,#REF!),IF(ISTEXT(N50),#REF!,#REF!))</f>
        <v>#REF!</v>
      </c>
      <c r="AB50" s="277" t="e">
        <f>IF(OR(N$32="八重奏",N$32="七重奏",N$32="六重奏",N$32="五重奏",N$32="四重奏"),IF(ISTEXT(O50),#REF!,#REF!),IF(ISTEXT(O50),#REF!,#REF!))</f>
        <v>#REF!</v>
      </c>
      <c r="AC50" s="277" t="e">
        <f>IF(ISTEXT(N50),#REF!,#REF!)</f>
        <v>#REF!</v>
      </c>
    </row>
    <row r="51" spans="2:66" s="5" customFormat="1" ht="24" customHeight="1">
      <c r="B51" s="510" t="s">
        <v>180</v>
      </c>
      <c r="C51" s="514" t="s">
        <v>129</v>
      </c>
      <c r="D51" s="515"/>
      <c r="E51" s="515"/>
      <c r="F51" s="392"/>
      <c r="G51" s="393"/>
      <c r="H51" s="394"/>
      <c r="I51" s="257" t="s">
        <v>130</v>
      </c>
      <c r="J51" s="392"/>
      <c r="K51" s="393"/>
      <c r="L51" s="394"/>
      <c r="M51" s="257" t="s">
        <v>130</v>
      </c>
      <c r="N51" s="392"/>
      <c r="O51" s="393"/>
      <c r="P51" s="394"/>
      <c r="Q51" s="257" t="s">
        <v>130</v>
      </c>
      <c r="R51" s="398"/>
      <c r="S51" s="399"/>
      <c r="T51" s="5">
        <v>21</v>
      </c>
      <c r="U51" s="277" t="e">
        <f>IF(OR(F$32="八重奏",F$32="七重奏",F$32="六重奏",F$32="五重奏"),IF(ISTEXT(F51),#REF!,#REF!),IF(ISTEXT(F51),#REF!,#REF!))</f>
        <v>#REF!</v>
      </c>
      <c r="V51" s="277"/>
      <c r="W51" s="277"/>
      <c r="X51" s="277" t="e">
        <f>IF(ISTEXT(I52),#REF!,#REF!)</f>
        <v>#REF!</v>
      </c>
      <c r="Y51" s="277"/>
      <c r="Z51" s="283"/>
      <c r="AA51" s="283" t="e">
        <f>IF(OR(N$32="八重奏",N$32="七重奏",N$32="六重奏",N$32="五重奏"),IF(ISTEXT(N51),#REF!,#REF!),IF(ISTEXT(N51),#REF!,#REF!))</f>
        <v>#REF!</v>
      </c>
      <c r="AB51" s="277"/>
    </row>
    <row r="52" spans="2:66" s="5" customFormat="1" ht="24" customHeight="1" thickBot="1">
      <c r="B52" s="510"/>
      <c r="C52" s="134" t="s">
        <v>132</v>
      </c>
      <c r="D52" s="157" t="s">
        <v>133</v>
      </c>
      <c r="E52" s="232" t="s">
        <v>134</v>
      </c>
      <c r="F52" s="122"/>
      <c r="G52" s="151"/>
      <c r="H52" s="121"/>
      <c r="I52" s="258"/>
      <c r="J52" s="155"/>
      <c r="K52" s="158"/>
      <c r="L52" s="123"/>
      <c r="M52" s="258"/>
      <c r="N52" s="197"/>
      <c r="O52" s="196"/>
      <c r="P52" s="196"/>
      <c r="Q52" s="261"/>
      <c r="R52" s="219"/>
      <c r="S52" s="225"/>
      <c r="T52" s="5">
        <v>22</v>
      </c>
      <c r="U52" s="277" t="e">
        <f>IF(OR(F$32="八重奏",F$32="七重奏",F$32="六重奏",F$32="五重奏"),IF(ISTEXT(F52),#REF!,#REF!),IF(ISTEXT(F52),#REF!,#REF!))</f>
        <v>#REF!</v>
      </c>
      <c r="V52" s="277" t="e">
        <f>IF(ISTEXT(G52),#REF!,#REF!)</f>
        <v>#REF!</v>
      </c>
      <c r="W52" s="277" t="e">
        <f>IF(ISTEXT(H52),#REF!,#REF!)</f>
        <v>#REF!</v>
      </c>
      <c r="X52" s="277" t="e">
        <f>IF(ISTEXT(I52),#REF!,#REF!)</f>
        <v>#REF!</v>
      </c>
      <c r="Y52" s="277" t="e">
        <f>IF(ISTEXT(J51),#REF!,#REF!)</f>
        <v>#REF!</v>
      </c>
      <c r="Z52" s="277" t="e">
        <f>IF(ISTEXT(K52),#REF!,#REF!)</f>
        <v>#REF!</v>
      </c>
      <c r="AA52" s="283" t="e">
        <f>IF(OR(N$32="八重奏",N$32="七重奏",N$32="六重奏",N$32="五重奏"),IF(ISTEXT(N52),#REF!,#REF!),IF(ISTEXT(N52),#REF!,#REF!))</f>
        <v>#REF!</v>
      </c>
      <c r="AB52" s="277" t="e">
        <f>IF(OR(N$32="八重奏",N$32="七重奏",N$32="六重奏",N$32="五重奏"),IF(ISTEXT(O52),#REF!,#REF!),IF(ISTEXT(O52),#REF!,#REF!))</f>
        <v>#REF!</v>
      </c>
      <c r="AC52" s="277" t="e">
        <f>IF(ISTEXT(N52),#REF!,#REF!)</f>
        <v>#REF!</v>
      </c>
    </row>
    <row r="53" spans="2:66" s="5" customFormat="1" ht="24" customHeight="1">
      <c r="B53" s="510" t="s">
        <v>181</v>
      </c>
      <c r="C53" s="514" t="s">
        <v>129</v>
      </c>
      <c r="D53" s="515"/>
      <c r="E53" s="515"/>
      <c r="F53" s="392"/>
      <c r="G53" s="393"/>
      <c r="H53" s="394"/>
      <c r="I53" s="257" t="s">
        <v>130</v>
      </c>
      <c r="J53" s="392"/>
      <c r="K53" s="393"/>
      <c r="L53" s="394"/>
      <c r="M53" s="257" t="s">
        <v>130</v>
      </c>
      <c r="N53" s="392"/>
      <c r="O53" s="393"/>
      <c r="P53" s="394"/>
      <c r="Q53" s="257" t="s">
        <v>130</v>
      </c>
      <c r="R53" s="219"/>
      <c r="S53" s="225"/>
      <c r="T53" s="5">
        <v>23</v>
      </c>
      <c r="U53" s="277" t="e">
        <f>IF(ISTEXT(F53),#REF!,#REF!)</f>
        <v>#REF!</v>
      </c>
      <c r="V53" s="277"/>
      <c r="W53" s="277"/>
      <c r="X53" s="277" t="e">
        <f>IF(ISTEXT(I54),#REF!,#REF!)</f>
        <v>#REF!</v>
      </c>
      <c r="Y53" s="277"/>
      <c r="Z53" s="283"/>
      <c r="AA53" s="277" t="e">
        <f>IF(ISTEXT(M54),#REF!,#REF!)</f>
        <v>#REF!</v>
      </c>
      <c r="AB53" s="277"/>
    </row>
    <row r="54" spans="2:66" s="5" customFormat="1" ht="24" customHeight="1" thickBot="1">
      <c r="B54" s="510"/>
      <c r="C54" s="134" t="s">
        <v>132</v>
      </c>
      <c r="D54" s="157" t="s">
        <v>133</v>
      </c>
      <c r="E54" s="232" t="s">
        <v>134</v>
      </c>
      <c r="F54" s="120"/>
      <c r="G54" s="152"/>
      <c r="H54" s="121"/>
      <c r="I54" s="258"/>
      <c r="J54" s="120"/>
      <c r="K54" s="152"/>
      <c r="L54" s="121"/>
      <c r="M54" s="258"/>
      <c r="N54" s="197"/>
      <c r="O54" s="196"/>
      <c r="P54" s="196"/>
      <c r="Q54" s="261"/>
      <c r="R54" s="219"/>
      <c r="S54" s="225"/>
      <c r="T54" s="5">
        <v>24</v>
      </c>
      <c r="U54" s="277" t="e">
        <f>IF(ISTEXT(F54),#REF!,#REF!)</f>
        <v>#REF!</v>
      </c>
      <c r="V54" s="277" t="e">
        <f>IF(OR(F$32="八重奏",F$32="七重奏",F$32="六重奏"),IF(ISTEXT(#REF!),#REF!,#REF!),IF(ISTEXT(#REF!),#REF!,#REF!))</f>
        <v>#REF!</v>
      </c>
      <c r="W54" s="277" t="e">
        <f>IF(ISTEXT(H54),#REF!,#REF!)</f>
        <v>#REF!</v>
      </c>
      <c r="X54" s="277" t="e">
        <f>IF(ISTEXT(J54),#REF!,#REF!)</f>
        <v>#REF!</v>
      </c>
      <c r="Y54" s="277" t="e">
        <f>IF(ISTEXT(K54),#REF!,#REF!)</f>
        <v>#REF!</v>
      </c>
      <c r="Z54" s="277" t="e">
        <f>IF(ISTEXT(K54),#REF!,#REF!)</f>
        <v>#REF!</v>
      </c>
      <c r="AA54" s="277" t="e">
        <f>IF(ISTEXT(M54),#REF!,#REF!)</f>
        <v>#REF!</v>
      </c>
      <c r="AB54" s="277" t="e">
        <f>IF(ISTEXT(N53),#REF!,#REF!)</f>
        <v>#REF!</v>
      </c>
      <c r="AC54" s="277" t="e">
        <f>IF(ISTEXT(P54),#REF!,#REF!)</f>
        <v>#REF!</v>
      </c>
    </row>
    <row r="55" spans="2:66" s="5" customFormat="1" ht="24" customHeight="1">
      <c r="B55" s="510" t="s">
        <v>182</v>
      </c>
      <c r="C55" s="514" t="s">
        <v>129</v>
      </c>
      <c r="D55" s="515"/>
      <c r="E55" s="515"/>
      <c r="F55" s="392"/>
      <c r="G55" s="393"/>
      <c r="H55" s="394"/>
      <c r="I55" s="257" t="s">
        <v>130</v>
      </c>
      <c r="J55" s="392"/>
      <c r="K55" s="393"/>
      <c r="L55" s="394"/>
      <c r="M55" s="257" t="s">
        <v>130</v>
      </c>
      <c r="N55" s="392"/>
      <c r="O55" s="393"/>
      <c r="P55" s="394"/>
      <c r="Q55" s="257" t="s">
        <v>130</v>
      </c>
      <c r="R55" s="398"/>
      <c r="S55" s="399"/>
      <c r="T55" s="5">
        <v>25</v>
      </c>
      <c r="U55" s="277" t="e">
        <f>IF(ISTEXT(F55),#REF!,#REF!)</f>
        <v>#REF!</v>
      </c>
      <c r="V55" s="277"/>
      <c r="W55" s="277"/>
      <c r="X55" s="277" t="e">
        <f>IF(ISTEXT(J55),#REF!,#REF!)</f>
        <v>#REF!</v>
      </c>
      <c r="Y55" s="277"/>
      <c r="Z55" s="283"/>
      <c r="AA55" s="277" t="e">
        <f>IF(ISTEXT(M56),#REF!,#REF!)</f>
        <v>#REF!</v>
      </c>
      <c r="AB55" s="277"/>
    </row>
    <row r="56" spans="2:66" s="5" customFormat="1" ht="24" customHeight="1" thickBot="1">
      <c r="B56" s="510"/>
      <c r="C56" s="134" t="s">
        <v>132</v>
      </c>
      <c r="D56" s="157" t="s">
        <v>133</v>
      </c>
      <c r="E56" s="232" t="s">
        <v>134</v>
      </c>
      <c r="F56" s="122"/>
      <c r="G56" s="151"/>
      <c r="H56" s="121"/>
      <c r="I56" s="258"/>
      <c r="J56" s="155"/>
      <c r="K56" s="158"/>
      <c r="L56" s="123"/>
      <c r="M56" s="258"/>
      <c r="N56" s="197"/>
      <c r="O56" s="196"/>
      <c r="P56" s="196"/>
      <c r="Q56" s="261"/>
      <c r="R56" s="219"/>
      <c r="S56" s="225"/>
      <c r="T56" s="5">
        <v>26</v>
      </c>
      <c r="U56" s="277" t="e">
        <f>IF(ISTEXT(F56),#REF!,#REF!)</f>
        <v>#REF!</v>
      </c>
      <c r="V56" s="277" t="e">
        <f>IF(OR(F$32="八重奏",F$32="七重奏"),IF(ISTEXT(#REF!),#REF!,#REF!),IF(ISTEXT(#REF!),#REF!,#REF!))</f>
        <v>#REF!</v>
      </c>
      <c r="W56" s="277" t="e">
        <f>IF(ISTEXT(H56),#REF!,#REF!)</f>
        <v>#REF!</v>
      </c>
      <c r="X56" s="277" t="e">
        <f>IF(ISTEXT(J56),#REF!,#REF!)</f>
        <v>#REF!</v>
      </c>
      <c r="Y56" s="277" t="e">
        <f>IF(ISTEXT(K56),#REF!,#REF!)</f>
        <v>#REF!</v>
      </c>
      <c r="Z56" s="277" t="e">
        <f>IF(ISTEXT(K56),#REF!,#REF!)</f>
        <v>#REF!</v>
      </c>
      <c r="AA56" s="277" t="e">
        <f>IF(ISTEXT(M56),#REF!,#REF!)</f>
        <v>#REF!</v>
      </c>
      <c r="AB56" s="277" t="e">
        <f>IF(ISTEXT(N56),#REF!,#REF!)</f>
        <v>#REF!</v>
      </c>
      <c r="AC56" s="277" t="e">
        <f>IF(ISTEXT(P56),#REF!,#REF!)</f>
        <v>#REF!</v>
      </c>
    </row>
    <row r="57" spans="2:66" s="5" customFormat="1" ht="24" customHeight="1">
      <c r="B57" s="510" t="s">
        <v>183</v>
      </c>
      <c r="C57" s="514" t="s">
        <v>129</v>
      </c>
      <c r="D57" s="515"/>
      <c r="E57" s="515"/>
      <c r="F57" s="392"/>
      <c r="G57" s="393"/>
      <c r="H57" s="394"/>
      <c r="I57" s="257" t="s">
        <v>130</v>
      </c>
      <c r="J57" s="392"/>
      <c r="K57" s="393"/>
      <c r="L57" s="394"/>
      <c r="M57" s="257" t="s">
        <v>130</v>
      </c>
      <c r="N57" s="392"/>
      <c r="O57" s="393"/>
      <c r="P57" s="394"/>
      <c r="Q57" s="257" t="s">
        <v>130</v>
      </c>
      <c r="R57" s="219"/>
      <c r="S57" s="225"/>
      <c r="T57" s="5">
        <v>27</v>
      </c>
      <c r="U57" s="277" t="e">
        <f>IF(ISTEXT(F57),#REF!,#REF!)</f>
        <v>#REF!</v>
      </c>
      <c r="V57" s="277"/>
      <c r="W57" s="277"/>
      <c r="X57" s="277" t="e">
        <f>IF(ISTEXT(J57),#REF!,#REF!)</f>
        <v>#REF!</v>
      </c>
      <c r="Y57" s="277"/>
      <c r="Z57" s="283"/>
      <c r="AA57" s="277" t="e">
        <f>IF(ISTEXT(M58),#REF!,#REF!)</f>
        <v>#REF!</v>
      </c>
      <c r="AB57" s="277"/>
    </row>
    <row r="58" spans="2:66" s="5" customFormat="1" ht="24" customHeight="1" thickBot="1">
      <c r="B58" s="549"/>
      <c r="C58" s="132" t="s">
        <v>132</v>
      </c>
      <c r="D58" s="157" t="s">
        <v>133</v>
      </c>
      <c r="E58" s="233" t="s">
        <v>134</v>
      </c>
      <c r="F58" s="124"/>
      <c r="G58" s="153"/>
      <c r="H58" s="125"/>
      <c r="I58" s="258"/>
      <c r="J58" s="156"/>
      <c r="K58" s="159"/>
      <c r="L58" s="125"/>
      <c r="M58" s="258"/>
      <c r="N58" s="199"/>
      <c r="O58" s="200"/>
      <c r="P58" s="200"/>
      <c r="Q58" s="261"/>
      <c r="R58" s="219"/>
      <c r="S58" s="225"/>
      <c r="T58" s="5">
        <v>28</v>
      </c>
      <c r="U58" s="277" t="e">
        <f>IF(ISTEXT(F58),#REF!,#REF!)</f>
        <v>#REF!</v>
      </c>
      <c r="V58" s="277" t="e">
        <f>IF(F$32="八重奏",IF(ISTEXT(#REF!),#REF!,#REF!),IF(ISTEXT(#REF!),#REF!,#REF!))</f>
        <v>#REF!</v>
      </c>
      <c r="W58" s="277" t="e">
        <f>IF(ISTEXT(H58),#REF!,#REF!)</f>
        <v>#REF!</v>
      </c>
      <c r="X58" s="277" t="e">
        <f>IF(ISTEXT(J58),#REF!,#REF!)</f>
        <v>#REF!</v>
      </c>
      <c r="Y58" s="277" t="e">
        <f>IF(ISTEXT(K58),#REF!,#REF!)</f>
        <v>#REF!</v>
      </c>
      <c r="Z58" s="277" t="e">
        <f>IF(ISTEXT(K58),#REF!,#REF!)</f>
        <v>#REF!</v>
      </c>
      <c r="AA58" s="277" t="e">
        <f>IF(ISTEXT(M58),#REF!,#REF!)</f>
        <v>#REF!</v>
      </c>
      <c r="AB58" s="277" t="e">
        <f>IF(ISTEXT(N57),#REF!,#REF!)</f>
        <v>#REF!</v>
      </c>
      <c r="AC58" s="277" t="e">
        <f>IF(ISTEXT(P58),#REF!,#REF!)</f>
        <v>#REF!</v>
      </c>
    </row>
    <row r="59" spans="2:66" s="5" customFormat="1" ht="24" customHeight="1" thickBot="1">
      <c r="B59" s="531" t="s">
        <v>184</v>
      </c>
      <c r="C59" s="532"/>
      <c r="D59" s="532"/>
      <c r="E59" s="533"/>
      <c r="F59" s="479"/>
      <c r="G59" s="480"/>
      <c r="H59" s="481"/>
      <c r="I59" s="259"/>
      <c r="J59" s="479"/>
      <c r="K59" s="480"/>
      <c r="L59" s="481"/>
      <c r="M59" s="259"/>
      <c r="N59" s="519"/>
      <c r="O59" s="520"/>
      <c r="P59" s="521"/>
      <c r="Q59" s="262"/>
      <c r="R59" s="400" t="s">
        <v>185</v>
      </c>
      <c r="S59" s="401"/>
      <c r="T59" s="5">
        <v>29</v>
      </c>
      <c r="U59" s="277" t="e">
        <f>IF(ISTEXT(I59),#REF!,#REF!)</f>
        <v>#REF!</v>
      </c>
      <c r="V59" s="277"/>
      <c r="W59" s="277"/>
      <c r="X59" s="277" t="e">
        <f>IF(ISTEXT(K58),#REF!,#REF!)</f>
        <v>#REF!</v>
      </c>
      <c r="Y59" s="277"/>
      <c r="Z59" s="277"/>
      <c r="AA59" s="277" t="e">
        <f>IF(ISTEXT(M59),#REF!,#REF!)</f>
        <v>#REF!</v>
      </c>
      <c r="AB59" s="277"/>
    </row>
    <row r="60" spans="2:66" s="5" customFormat="1" ht="24" customHeight="1" thickBot="1">
      <c r="B60" s="531" t="s">
        <v>186</v>
      </c>
      <c r="C60" s="532"/>
      <c r="D60" s="532"/>
      <c r="E60" s="533"/>
      <c r="F60" s="371"/>
      <c r="G60" s="372"/>
      <c r="H60" s="372"/>
      <c r="I60" s="373"/>
      <c r="J60" s="371"/>
      <c r="K60" s="372"/>
      <c r="L60" s="372"/>
      <c r="M60" s="373"/>
      <c r="N60" s="395"/>
      <c r="O60" s="396"/>
      <c r="P60" s="396"/>
      <c r="Q60" s="397"/>
      <c r="R60" s="400" t="s">
        <v>187</v>
      </c>
      <c r="S60" s="401"/>
      <c r="T60" s="5">
        <v>30</v>
      </c>
      <c r="U60" s="277" t="e">
        <f>IF(ISNUMBER(F60),#REF!,#REF!)</f>
        <v>#REF!</v>
      </c>
      <c r="V60" s="277"/>
      <c r="W60" s="277"/>
      <c r="X60" s="277" t="e">
        <f>IF(X$31=#REF!,IF(ISNUMBER(J60),#REF!,#REF!),IF(ISNUMBER(J60),#REF!,#REF!))</f>
        <v>#REF!</v>
      </c>
      <c r="Y60" s="277"/>
      <c r="Z60" s="283"/>
      <c r="AA60" s="283" t="e">
        <f>IF(AA$31=#REF!,IF(ISNUMBER(N60),#REF!,#REF!),IF(ISNUMBER(N60),#REF!,#REF!))</f>
        <v>#REF!</v>
      </c>
      <c r="AB60" s="277"/>
    </row>
    <row r="61" spans="2:66" s="5" customFormat="1" ht="24" customHeight="1" thickBot="1">
      <c r="B61" s="531" t="s">
        <v>188</v>
      </c>
      <c r="C61" s="532"/>
      <c r="D61" s="532"/>
      <c r="E61" s="533"/>
      <c r="F61" s="537"/>
      <c r="G61" s="538"/>
      <c r="H61" s="539"/>
      <c r="I61" s="260"/>
      <c r="J61" s="371"/>
      <c r="K61" s="372"/>
      <c r="L61" s="373"/>
      <c r="M61" s="260"/>
      <c r="N61" s="395"/>
      <c r="O61" s="396"/>
      <c r="P61" s="397"/>
      <c r="Q61" s="263"/>
      <c r="R61" s="219"/>
      <c r="S61" s="226"/>
      <c r="T61" s="5">
        <v>31</v>
      </c>
      <c r="U61" s="277" t="e">
        <f>IF(ISTEXT(I61),#REF!,#REF!)</f>
        <v>#REF!</v>
      </c>
      <c r="V61" s="277"/>
      <c r="W61" s="277"/>
      <c r="X61" s="277" t="e">
        <f>IF(X$31=#REF!,IF(ISTEXT(M61),#REF!,#REF!),IF(ISTEXT(M61),#REF!,#REF!))</f>
        <v>#REF!</v>
      </c>
      <c r="Y61" s="277"/>
      <c r="Z61" s="283"/>
      <c r="AA61" s="283" t="e">
        <f>IF(AA$31=#REF!,IF(ISTEXT(Q61),#REF!,#REF!),IF(ISTEXT(Q61),#REF!,#REF!))</f>
        <v>#REF!</v>
      </c>
      <c r="AB61" s="277"/>
    </row>
    <row r="62" spans="2:66" s="5" customFormat="1" ht="24" customHeight="1" thickBot="1">
      <c r="B62" s="534" t="s">
        <v>189</v>
      </c>
      <c r="C62" s="535"/>
      <c r="D62" s="535"/>
      <c r="E62" s="536"/>
      <c r="F62" s="371"/>
      <c r="G62" s="372"/>
      <c r="H62" s="372"/>
      <c r="I62" s="373"/>
      <c r="J62" s="371"/>
      <c r="K62" s="372"/>
      <c r="L62" s="372"/>
      <c r="M62" s="373"/>
      <c r="N62" s="395"/>
      <c r="O62" s="396"/>
      <c r="P62" s="396"/>
      <c r="Q62" s="397"/>
      <c r="R62" s="402" t="s">
        <v>190</v>
      </c>
      <c r="S62" s="403"/>
      <c r="T62" s="5">
        <v>32</v>
      </c>
      <c r="U62" s="277" t="e">
        <f>IF(ISNUMBER(F62),#REF!,#REF!)</f>
        <v>#REF!</v>
      </c>
      <c r="V62" s="277"/>
      <c r="W62" s="277"/>
      <c r="X62" s="277" t="e">
        <f>IF(X$31=#REF!,IF(ISNUMBER(J62),#REF!,#REF!),IF(ISNUMBER(J62),#REF!,#REF!))</f>
        <v>#REF!</v>
      </c>
      <c r="Y62" s="277"/>
      <c r="Z62" s="283"/>
      <c r="AA62" s="283" t="e">
        <f>IF(AA$31=#REF!,IF(ISNUMBER(N62),#REF!,#REF!),IF(ISNUMBER(N62),#REF!,#REF!))</f>
        <v>#REF!</v>
      </c>
      <c r="AB62" s="277"/>
    </row>
    <row r="63" spans="2:66" s="5" customFormat="1" ht="24" hidden="1" customHeight="1" thickBot="1">
      <c r="B63" s="550" t="s">
        <v>191</v>
      </c>
      <c r="C63" s="551"/>
      <c r="D63" s="551"/>
      <c r="E63" s="552"/>
      <c r="F63" s="395"/>
      <c r="G63" s="396"/>
      <c r="H63" s="396"/>
      <c r="I63" s="397"/>
      <c r="J63" s="395"/>
      <c r="K63" s="396"/>
      <c r="L63" s="396"/>
      <c r="M63" s="397"/>
      <c r="N63" s="395"/>
      <c r="O63" s="396"/>
      <c r="P63" s="396"/>
      <c r="Q63" s="397"/>
      <c r="R63" s="408" t="s">
        <v>192</v>
      </c>
      <c r="S63" s="409"/>
      <c r="T63" s="5">
        <v>33</v>
      </c>
      <c r="U63" s="277" t="e">
        <f>IF(ISNUMBER(F63),#REF!,#REF!)</f>
        <v>#REF!</v>
      </c>
      <c r="V63" s="277"/>
      <c r="W63" s="277"/>
      <c r="X63" s="277" t="e">
        <f>IF(X$31=#REF!,IF(ISNUMBER(J63),#REF!,#REF!),IF(ISNUMBER(J63),#REF!,#REF!))</f>
        <v>#REF!</v>
      </c>
      <c r="Y63" s="277"/>
      <c r="Z63" s="283"/>
      <c r="AA63" s="283" t="e">
        <f>IF(AA$31=#REF!,IF(ISNUMBER(N63),#REF!,#REF!),IF(ISNUMBER(N63),#REF!,#REF!))</f>
        <v>#REF!</v>
      </c>
      <c r="AB63" s="277"/>
      <c r="AE63" s="8"/>
      <c r="AF63" s="8"/>
      <c r="AG63" s="8"/>
      <c r="AH63" s="8"/>
      <c r="AI63" s="8"/>
      <c r="AJ63" s="8"/>
      <c r="AK63" s="8"/>
      <c r="AL63" s="8"/>
      <c r="AM63" s="8"/>
      <c r="AN63" s="8"/>
      <c r="AO63" s="8"/>
      <c r="AP63" s="8"/>
      <c r="AQ63" s="8"/>
    </row>
    <row r="64" spans="2:66" s="5" customFormat="1" ht="24" customHeight="1" thickBot="1">
      <c r="B64" s="482" t="s">
        <v>193</v>
      </c>
      <c r="C64" s="483"/>
      <c r="D64" s="483"/>
      <c r="E64" s="484"/>
      <c r="F64" s="522"/>
      <c r="G64" s="523"/>
      <c r="H64" s="523"/>
      <c r="I64" s="524"/>
      <c r="J64" s="522"/>
      <c r="K64" s="523"/>
      <c r="L64" s="523"/>
      <c r="M64" s="524"/>
      <c r="N64" s="553"/>
      <c r="O64" s="554"/>
      <c r="P64" s="554"/>
      <c r="Q64" s="555"/>
      <c r="R64" s="406"/>
      <c r="S64" s="407"/>
      <c r="T64" s="5">
        <v>34</v>
      </c>
      <c r="U64" s="277" t="e">
        <f>IF(ISTEXT(F64),#REF!,#REF!)</f>
        <v>#REF!</v>
      </c>
      <c r="V64" s="277"/>
      <c r="W64" s="277"/>
      <c r="X64" s="277" t="e">
        <f>IF(X$32=#REF!,IF(ISTEXT(J64),#REF!,#REF!),IF(ISTEXT(J64),#REF!,#REF!))</f>
        <v>#REF!</v>
      </c>
      <c r="Y64" s="277"/>
      <c r="Z64" s="283"/>
      <c r="AA64" s="283" t="e">
        <f>IF(AA$32=#REF!,IF(ISTEXT(N64),#REF!,#REF!),IF(ISTEXT(N64),#REF!,#REF!))</f>
        <v>#REF!</v>
      </c>
      <c r="AB64" s="277"/>
      <c r="AF64" s="5" t="s">
        <v>194</v>
      </c>
      <c r="AG64" s="5" t="s">
        <v>195</v>
      </c>
      <c r="AH64" s="5" t="s">
        <v>196</v>
      </c>
      <c r="AI64" s="8" t="s">
        <v>197</v>
      </c>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row>
    <row r="65" spans="2:41" s="5" customFormat="1" ht="24" customHeight="1" thickBot="1">
      <c r="B65" s="482" t="s">
        <v>198</v>
      </c>
      <c r="C65" s="483"/>
      <c r="D65" s="483"/>
      <c r="E65" s="484"/>
      <c r="F65" s="371"/>
      <c r="G65" s="372"/>
      <c r="H65" s="372"/>
      <c r="I65" s="373"/>
      <c r="J65" s="371"/>
      <c r="K65" s="372"/>
      <c r="L65" s="372"/>
      <c r="M65" s="373"/>
      <c r="N65" s="546"/>
      <c r="O65" s="547"/>
      <c r="P65" s="547"/>
      <c r="Q65" s="548"/>
      <c r="R65" s="219"/>
      <c r="S65" s="226"/>
      <c r="T65" s="5">
        <v>35</v>
      </c>
      <c r="U65" s="277" t="e">
        <f>IF(ISTEXT(F65),#REF!,#REF!)</f>
        <v>#REF!</v>
      </c>
      <c r="V65" s="277"/>
      <c r="W65" s="277"/>
      <c r="X65" s="277" t="e">
        <f>IF(X$31=#REF!,IF(ISTEXT(J65),#REF!,#REF!),IF(ISTEXT(J65),#REF!,#REF!))</f>
        <v>#REF!</v>
      </c>
      <c r="Y65" s="277"/>
      <c r="Z65" s="283"/>
      <c r="AA65" s="283" t="e">
        <f>IF(AA$31=#REF!,IF(ISTEXT(N65),#REF!,#REF!),IF(ISTEXT(N65),#REF!,#REF!))</f>
        <v>#REF!</v>
      </c>
      <c r="AB65" s="277"/>
      <c r="AF65" s="5" t="s">
        <v>194</v>
      </c>
      <c r="AG65" s="5" t="s">
        <v>195</v>
      </c>
      <c r="AH65" s="5" t="s">
        <v>199</v>
      </c>
      <c r="AI65" s="5" t="s">
        <v>200</v>
      </c>
      <c r="AJ65" s="5" t="s">
        <v>201</v>
      </c>
      <c r="AK65" s="5" t="s">
        <v>202</v>
      </c>
      <c r="AL65" s="5" t="s">
        <v>203</v>
      </c>
      <c r="AM65" s="5" t="s">
        <v>204</v>
      </c>
      <c r="AN65" s="5" t="s">
        <v>205</v>
      </c>
      <c r="AO65" s="5" t="s">
        <v>206</v>
      </c>
    </row>
    <row r="66" spans="2:41" s="5" customFormat="1" ht="24" hidden="1" customHeight="1" thickBot="1">
      <c r="B66" s="482" t="s">
        <v>207</v>
      </c>
      <c r="C66" s="483"/>
      <c r="D66" s="483"/>
      <c r="E66" s="484"/>
      <c r="F66" s="371" t="s">
        <v>204</v>
      </c>
      <c r="G66" s="372"/>
      <c r="H66" s="372"/>
      <c r="I66" s="373"/>
      <c r="J66" s="371"/>
      <c r="K66" s="372"/>
      <c r="L66" s="372"/>
      <c r="M66" s="373"/>
      <c r="N66" s="546"/>
      <c r="O66" s="547"/>
      <c r="P66" s="547"/>
      <c r="Q66" s="548"/>
      <c r="R66" s="219"/>
      <c r="S66" s="226"/>
      <c r="T66" s="5">
        <v>36</v>
      </c>
      <c r="U66" s="277" t="e">
        <f>IF(ISTEXT(F66),#REF!,#REF!)</f>
        <v>#REF!</v>
      </c>
      <c r="V66" s="277"/>
      <c r="W66" s="277"/>
      <c r="X66" s="277" t="e">
        <f>IF(X$31=#REF!,IF(ISTEXT(J66),#REF!,#REF!),IF(ISTEXT(J66),#REF!,#REF!))</f>
        <v>#REF!</v>
      </c>
      <c r="Y66" s="277"/>
      <c r="Z66" s="283"/>
      <c r="AA66" s="283" t="e">
        <f>IF(AA$31=#REF!,IF(ISTEXT(N66),#REF!,#REF!),IF(ISTEXT(N66),#REF!,#REF!))</f>
        <v>#REF!</v>
      </c>
      <c r="AB66" s="277"/>
      <c r="AF66" s="5">
        <v>1</v>
      </c>
      <c r="AG66" s="5">
        <v>2</v>
      </c>
      <c r="AH66" s="5">
        <v>3</v>
      </c>
      <c r="AI66" s="5">
        <v>4</v>
      </c>
      <c r="AJ66" s="5">
        <v>5</v>
      </c>
      <c r="AK66" s="5">
        <v>6</v>
      </c>
      <c r="AL66" s="5">
        <v>7</v>
      </c>
      <c r="AM66" s="5">
        <v>8</v>
      </c>
    </row>
    <row r="67" spans="2:41" s="5" customFormat="1" ht="24" customHeight="1" thickBot="1">
      <c r="B67" s="525" t="s">
        <v>208</v>
      </c>
      <c r="C67" s="526"/>
      <c r="D67" s="526"/>
      <c r="E67" s="527"/>
      <c r="F67" s="374" t="s">
        <v>209</v>
      </c>
      <c r="G67" s="375"/>
      <c r="H67" s="376"/>
      <c r="I67" s="259"/>
      <c r="J67" s="374" t="s">
        <v>209</v>
      </c>
      <c r="K67" s="375"/>
      <c r="L67" s="376"/>
      <c r="M67" s="259"/>
      <c r="N67" s="374" t="s">
        <v>209</v>
      </c>
      <c r="O67" s="375"/>
      <c r="P67" s="376"/>
      <c r="Q67" s="262"/>
      <c r="R67" s="400" t="s">
        <v>210</v>
      </c>
      <c r="S67" s="401"/>
      <c r="U67" s="277"/>
      <c r="V67" s="277"/>
      <c r="W67" s="277"/>
      <c r="X67" s="277"/>
      <c r="Y67" s="277"/>
      <c r="Z67" s="283"/>
      <c r="AA67" s="283"/>
      <c r="AB67" s="277"/>
      <c r="AF67" s="5" t="s">
        <v>211</v>
      </c>
      <c r="AG67" s="5" t="s">
        <v>212</v>
      </c>
    </row>
    <row r="68" spans="2:41" s="5" customFormat="1" ht="24" customHeight="1">
      <c r="B68" s="68"/>
      <c r="C68" s="68"/>
      <c r="D68" s="68"/>
      <c r="E68" s="68"/>
      <c r="F68" s="69"/>
      <c r="G68" s="69"/>
      <c r="H68" s="69"/>
      <c r="I68" s="69"/>
      <c r="J68" s="69"/>
      <c r="K68" s="69"/>
      <c r="L68" s="69"/>
      <c r="M68" s="69"/>
      <c r="N68" s="69"/>
      <c r="R68" s="218"/>
      <c r="S68" s="219"/>
      <c r="T68" s="219"/>
    </row>
    <row r="69" spans="2:41" s="5" customFormat="1" ht="24" customHeight="1">
      <c r="B69" s="68"/>
      <c r="C69" s="68"/>
      <c r="D69" s="68"/>
      <c r="E69" s="433" t="s">
        <v>213</v>
      </c>
      <c r="F69" s="433"/>
      <c r="G69" s="433"/>
      <c r="H69" s="433"/>
      <c r="I69" s="433"/>
      <c r="J69" s="433"/>
      <c r="K69" s="433"/>
      <c r="L69" s="433"/>
      <c r="M69" s="210"/>
      <c r="N69" s="227">
        <v>1</v>
      </c>
      <c r="R69" s="218"/>
      <c r="S69" s="219"/>
      <c r="T69" s="219"/>
      <c r="AC69" s="1"/>
      <c r="AD69" s="1"/>
      <c r="AE69" s="1"/>
      <c r="AF69" s="1"/>
      <c r="AG69" s="1"/>
      <c r="AH69" s="1"/>
      <c r="AI69" s="1"/>
      <c r="AJ69" s="1"/>
    </row>
    <row r="70" spans="2:41" ht="16.2">
      <c r="E70" s="229"/>
      <c r="F70" s="229"/>
      <c r="G70" s="229"/>
      <c r="H70" s="229"/>
      <c r="I70" s="229"/>
      <c r="J70" s="229"/>
      <c r="K70" s="229"/>
    </row>
    <row r="71" spans="2:41" ht="16.2">
      <c r="E71" s="229"/>
      <c r="F71" s="229" t="s">
        <v>214</v>
      </c>
      <c r="G71" s="229"/>
      <c r="H71" s="229"/>
      <c r="I71" s="229"/>
      <c r="J71" s="229"/>
      <c r="K71" s="229"/>
    </row>
    <row r="72" spans="2:41" ht="16.2">
      <c r="E72" s="230">
        <v>1</v>
      </c>
      <c r="F72" s="229" t="s">
        <v>215</v>
      </c>
      <c r="G72" s="229"/>
      <c r="H72" s="229"/>
      <c r="I72" s="229"/>
      <c r="J72" s="229"/>
      <c r="K72" s="229"/>
      <c r="U72" s="213"/>
    </row>
    <row r="73" spans="2:41" ht="16.2">
      <c r="E73" s="230">
        <v>2</v>
      </c>
      <c r="F73" s="229" t="s">
        <v>216</v>
      </c>
      <c r="G73" s="229"/>
      <c r="H73" s="229"/>
      <c r="I73" s="229"/>
      <c r="J73" s="229"/>
      <c r="K73" s="229"/>
    </row>
    <row r="74" spans="2:41" ht="16.2">
      <c r="E74" s="230"/>
      <c r="F74" s="229" t="s">
        <v>217</v>
      </c>
      <c r="G74" s="229"/>
      <c r="H74" s="229"/>
      <c r="I74" s="229"/>
      <c r="J74" s="229"/>
      <c r="K74" s="229"/>
    </row>
    <row r="75" spans="2:41" ht="16.2">
      <c r="E75" s="230">
        <v>3</v>
      </c>
      <c r="F75" s="229" t="s">
        <v>218</v>
      </c>
      <c r="G75" s="229"/>
      <c r="H75" s="229"/>
      <c r="I75" s="229"/>
      <c r="J75" s="229"/>
      <c r="K75" s="229"/>
    </row>
    <row r="76" spans="2:41" ht="16.2">
      <c r="E76" s="230">
        <v>4</v>
      </c>
      <c r="F76" s="229" t="s">
        <v>219</v>
      </c>
      <c r="G76" s="229"/>
      <c r="H76" s="229"/>
      <c r="I76" s="229"/>
      <c r="J76" s="229"/>
      <c r="K76" s="229"/>
    </row>
    <row r="77" spans="2:41" ht="16.2">
      <c r="E77" s="230">
        <v>5</v>
      </c>
      <c r="F77" s="229" t="s">
        <v>220</v>
      </c>
      <c r="G77" s="229"/>
      <c r="H77" s="229"/>
      <c r="I77" s="229"/>
      <c r="J77" s="229"/>
      <c r="K77" s="229"/>
    </row>
    <row r="78" spans="2:41" ht="16.2">
      <c r="E78" s="229"/>
      <c r="F78" s="229"/>
      <c r="G78" s="229"/>
      <c r="H78" s="229"/>
      <c r="I78" s="229"/>
      <c r="J78" s="229"/>
      <c r="K78" s="229"/>
    </row>
    <row r="79" spans="2:41" ht="16.2">
      <c r="E79" s="229" t="s">
        <v>221</v>
      </c>
      <c r="F79" s="229"/>
      <c r="G79" s="229"/>
      <c r="H79" s="229"/>
      <c r="I79" s="229"/>
      <c r="J79" s="229"/>
      <c r="K79" s="229"/>
    </row>
    <row r="80" spans="2:41" ht="16.2">
      <c r="E80" s="229"/>
      <c r="F80" s="229"/>
      <c r="G80" s="229"/>
      <c r="H80" s="229"/>
      <c r="I80" s="229"/>
      <c r="J80" s="229"/>
      <c r="K80" s="229"/>
    </row>
    <row r="81" ht="1.95" customHeight="1"/>
    <row r="88" ht="6" customHeight="1"/>
  </sheetData>
  <sheetProtection algorithmName="SHA-512" hashValue="w6aEa3/Z+raIL7cq0Y5+5eMos8duxsFgENdQmyPw09RHbb3d3dazj6qypO9eaPHxzbS3Ece/okuUxgmu0ITWdw==" saltValue="QvyLnTIx3Q0MyqkvtjfhyQ==" spinCount="100000" sheet="1" objects="1" scenarios="1"/>
  <protectedRanges>
    <protectedRange sqref="F12:H13 F14:L15 F17:H22 F23:G26 F31:Q42 F43:H58 J43:L58 F62:Q66 N43:P59 F60:Q60 N61:P61 F59:L59 F61:L61" name="範囲1"/>
  </protectedRanges>
  <dataConsolidate/>
  <mergeCells count="186">
    <mergeCell ref="C40:E40"/>
    <mergeCell ref="B36:B39"/>
    <mergeCell ref="C39:E39"/>
    <mergeCell ref="F39:I39"/>
    <mergeCell ref="J39:M39"/>
    <mergeCell ref="N39:Q39"/>
    <mergeCell ref="N30:Q30"/>
    <mergeCell ref="N35:Q35"/>
    <mergeCell ref="N38:Q38"/>
    <mergeCell ref="N31:Q31"/>
    <mergeCell ref="N32:Q32"/>
    <mergeCell ref="J66:M66"/>
    <mergeCell ref="J51:L51"/>
    <mergeCell ref="N65:Q65"/>
    <mergeCell ref="B66:E66"/>
    <mergeCell ref="N66:Q66"/>
    <mergeCell ref="B57:B58"/>
    <mergeCell ref="B63:E63"/>
    <mergeCell ref="C57:E57"/>
    <mergeCell ref="B53:B54"/>
    <mergeCell ref="C55:E55"/>
    <mergeCell ref="C53:E53"/>
    <mergeCell ref="C51:E51"/>
    <mergeCell ref="N51:P51"/>
    <mergeCell ref="N53:P53"/>
    <mergeCell ref="N55:P55"/>
    <mergeCell ref="N57:P57"/>
    <mergeCell ref="N64:Q64"/>
    <mergeCell ref="J62:M62"/>
    <mergeCell ref="J63:M63"/>
    <mergeCell ref="B67:E67"/>
    <mergeCell ref="C41:E41"/>
    <mergeCell ref="C42:E42"/>
    <mergeCell ref="F43:H43"/>
    <mergeCell ref="F45:H45"/>
    <mergeCell ref="B49:B50"/>
    <mergeCell ref="B51:B52"/>
    <mergeCell ref="B65:E65"/>
    <mergeCell ref="B55:B56"/>
    <mergeCell ref="B64:E64"/>
    <mergeCell ref="B59:E59"/>
    <mergeCell ref="B61:E61"/>
    <mergeCell ref="B62:E62"/>
    <mergeCell ref="B60:E60"/>
    <mergeCell ref="B47:B48"/>
    <mergeCell ref="C47:E47"/>
    <mergeCell ref="C49:E49"/>
    <mergeCell ref="F47:H47"/>
    <mergeCell ref="F59:H59"/>
    <mergeCell ref="F60:I60"/>
    <mergeCell ref="F61:H61"/>
    <mergeCell ref="F62:I62"/>
    <mergeCell ref="F64:I64"/>
    <mergeCell ref="N63:Q63"/>
    <mergeCell ref="N62:Q62"/>
    <mergeCell ref="N43:P43"/>
    <mergeCell ref="N45:P45"/>
    <mergeCell ref="N47:P47"/>
    <mergeCell ref="N49:P49"/>
    <mergeCell ref="N59:P59"/>
    <mergeCell ref="J64:M64"/>
    <mergeCell ref="J65:M65"/>
    <mergeCell ref="J45:L45"/>
    <mergeCell ref="J47:L47"/>
    <mergeCell ref="J49:L49"/>
    <mergeCell ref="N61:P61"/>
    <mergeCell ref="N60:Q60"/>
    <mergeCell ref="J60:M60"/>
    <mergeCell ref="J61:L61"/>
    <mergeCell ref="B33:B35"/>
    <mergeCell ref="J53:L53"/>
    <mergeCell ref="J55:L55"/>
    <mergeCell ref="J57:L57"/>
    <mergeCell ref="F57:H57"/>
    <mergeCell ref="F55:H55"/>
    <mergeCell ref="F53:H53"/>
    <mergeCell ref="F51:H51"/>
    <mergeCell ref="C38:E38"/>
    <mergeCell ref="B40:B42"/>
    <mergeCell ref="B45:B46"/>
    <mergeCell ref="B43:B44"/>
    <mergeCell ref="C43:E43"/>
    <mergeCell ref="C45:E45"/>
    <mergeCell ref="C36:E36"/>
    <mergeCell ref="F20:H20"/>
    <mergeCell ref="F24:G24"/>
    <mergeCell ref="F25:G25"/>
    <mergeCell ref="F26:G26"/>
    <mergeCell ref="B28:M28"/>
    <mergeCell ref="J30:M30"/>
    <mergeCell ref="F30:I30"/>
    <mergeCell ref="F41:I41"/>
    <mergeCell ref="F42:I42"/>
    <mergeCell ref="C37:E37"/>
    <mergeCell ref="C22:E22"/>
    <mergeCell ref="B18:B22"/>
    <mergeCell ref="F22:H22"/>
    <mergeCell ref="C18:E18"/>
    <mergeCell ref="F18:H18"/>
    <mergeCell ref="C19:E19"/>
    <mergeCell ref="F19:H19"/>
    <mergeCell ref="C21:E21"/>
    <mergeCell ref="F21:H21"/>
    <mergeCell ref="C20:E20"/>
    <mergeCell ref="B32:E32"/>
    <mergeCell ref="C33:E33"/>
    <mergeCell ref="C35:E35"/>
    <mergeCell ref="C34:E34"/>
    <mergeCell ref="E69:L69"/>
    <mergeCell ref="A2:O2"/>
    <mergeCell ref="B10:L10"/>
    <mergeCell ref="B12:E12"/>
    <mergeCell ref="F12:H12"/>
    <mergeCell ref="B13:E13"/>
    <mergeCell ref="A3:O3"/>
    <mergeCell ref="B5:L5"/>
    <mergeCell ref="B6:L6"/>
    <mergeCell ref="B7:L7"/>
    <mergeCell ref="B8:L8"/>
    <mergeCell ref="B16:E16"/>
    <mergeCell ref="F16:H16"/>
    <mergeCell ref="B17:E17"/>
    <mergeCell ref="F17:H17"/>
    <mergeCell ref="B9:L9"/>
    <mergeCell ref="F13:H13"/>
    <mergeCell ref="B14:E14"/>
    <mergeCell ref="B23:D24"/>
    <mergeCell ref="B25:D26"/>
    <mergeCell ref="B15:E15"/>
    <mergeCell ref="B31:E31"/>
    <mergeCell ref="J59:L59"/>
    <mergeCell ref="B30:E30"/>
    <mergeCell ref="N67:P67"/>
    <mergeCell ref="N42:Q42"/>
    <mergeCell ref="N41:Q41"/>
    <mergeCell ref="N40:Q40"/>
    <mergeCell ref="N36:Q36"/>
    <mergeCell ref="N37:Q37"/>
    <mergeCell ref="N33:Q33"/>
    <mergeCell ref="N34:Q34"/>
    <mergeCell ref="F14:L14"/>
    <mergeCell ref="F15:L15"/>
    <mergeCell ref="J67:L67"/>
    <mergeCell ref="J31:M31"/>
    <mergeCell ref="J32:M32"/>
    <mergeCell ref="J33:M33"/>
    <mergeCell ref="J34:M34"/>
    <mergeCell ref="J35:M35"/>
    <mergeCell ref="J36:M36"/>
    <mergeCell ref="J37:M37"/>
    <mergeCell ref="J38:M38"/>
    <mergeCell ref="J40:M40"/>
    <mergeCell ref="J41:M41"/>
    <mergeCell ref="J42:M42"/>
    <mergeCell ref="J43:L43"/>
    <mergeCell ref="F23:G23"/>
    <mergeCell ref="R38:S38"/>
    <mergeCell ref="R40:S40"/>
    <mergeCell ref="R44:S44"/>
    <mergeCell ref="R46:S46"/>
    <mergeCell ref="R48:S48"/>
    <mergeCell ref="R60:S60"/>
    <mergeCell ref="R59:S59"/>
    <mergeCell ref="R62:S62"/>
    <mergeCell ref="R67:S67"/>
    <mergeCell ref="R55:S55"/>
    <mergeCell ref="R51:S51"/>
    <mergeCell ref="R47:S47"/>
    <mergeCell ref="R43:S43"/>
    <mergeCell ref="R42:S42"/>
    <mergeCell ref="R64:S64"/>
    <mergeCell ref="R63:S63"/>
    <mergeCell ref="F65:I65"/>
    <mergeCell ref="F66:I66"/>
    <mergeCell ref="F67:H67"/>
    <mergeCell ref="F31:I31"/>
    <mergeCell ref="F32:I32"/>
    <mergeCell ref="F33:I33"/>
    <mergeCell ref="F34:I34"/>
    <mergeCell ref="F35:I35"/>
    <mergeCell ref="F36:I36"/>
    <mergeCell ref="F37:I37"/>
    <mergeCell ref="F38:I38"/>
    <mergeCell ref="F40:I40"/>
    <mergeCell ref="F49:H49"/>
    <mergeCell ref="F63:I63"/>
  </mergeCells>
  <phoneticPr fontId="1" type="noConversion"/>
  <dataValidations count="14">
    <dataValidation allowBlank="1" showInputMessage="1" showErrorMessage="1" sqref="F27:H27" xr:uid="{00000000-0002-0000-0100-000000000000}"/>
    <dataValidation type="list" allowBlank="1" showInputMessage="1" showErrorMessage="1" sqref="F12:H12" xr:uid="{A601F938-7461-4B63-9922-E027A1713520}">
      <formula1>$AF$12:$AJ$12</formula1>
    </dataValidation>
    <dataValidation type="list" allowBlank="1" showInputMessage="1" showErrorMessage="1" sqref="F13:H13" xr:uid="{ADC281E4-8790-487A-AC4E-F8083BE8F672}">
      <formula1>$AF$13:$AK$13</formula1>
    </dataValidation>
    <dataValidation type="list" allowBlank="1" showInputMessage="1" showErrorMessage="1" sqref="J44:L44 N58:P58 F56:H56 F58:H58 F48:H48 N56:P56 N54:P54 N52:P52 N50:P50 N48:P48 N46:P46 F54:H54 J58:L58 F52:H52 F44:H44 F46:H46 F50:H50 J46:L46 J48:L48 J50:L50 J52:L52 J54:L54 J56:L56 N44:P44" xr:uid="{3275CC33-DC31-4249-9BE0-B19DA0F4B72F}">
      <formula1>$AE$44:$BN$44</formula1>
    </dataValidation>
    <dataValidation type="list" allowBlank="1" showInputMessage="1" showErrorMessage="1" sqref="F68:J68 L68:M68" xr:uid="{00000000-0002-0000-0100-000006000000}">
      <formula1>#REF!</formula1>
    </dataValidation>
    <dataValidation type="list" allowBlank="1" showInputMessage="1" showErrorMessage="1" sqref="I67 M67 Q67" xr:uid="{AA005661-DE29-4C7B-A5FE-7FEF4361D0AB}">
      <formula1>$AF$67:$AG$67</formula1>
    </dataValidation>
    <dataValidation type="list" allowBlank="1" showInputMessage="1" showErrorMessage="1" errorTitle="もう一度！" error="○か×を選択してください" sqref="I59 Q59 M59" xr:uid="{CE2C26F6-E962-4A2D-902D-152E3108BF2A}">
      <formula1>$AH$64:$AI$64</formula1>
    </dataValidation>
    <dataValidation type="list" allowBlank="1" showInputMessage="1" showErrorMessage="1" errorTitle="もう一度！" error="○か×を選択してください" sqref="I61 Q61 M61" xr:uid="{9C44FA1E-8932-4AE8-8855-09402ACD39C8}">
      <formula1>$AJ$65:$AL$65</formula1>
    </dataValidation>
    <dataValidation type="list" allowBlank="1" showInputMessage="1" showErrorMessage="1" errorTitle="もう一度！" error="○か×を選択してください" sqref="I50 Q58 Q56 Q54 Q52 Q50 Q48 Q46 Q44 I44 I58 I56 I54 I52 I48 I46 M58 M46 M48 M50 M52 M54 M56 M44" xr:uid="{23F5F742-090A-4CAA-9F81-9EE1C5AAF68D}">
      <formula1>$AH$65:$AI$65</formula1>
    </dataValidation>
    <dataValidation type="list" allowBlank="1" showInputMessage="1" showErrorMessage="1" sqref="F31 J31 N31" xr:uid="{CAA3CB41-5295-40F0-93F9-532DDC2E6FA4}">
      <formula1>$AF$31:$AS$31</formula1>
    </dataValidation>
    <dataValidation type="list" allowBlank="1" showInputMessage="1" showErrorMessage="1" sqref="F32 J32 N32" xr:uid="{F7E87F56-9ED1-49A9-A7E8-814B9B25DB10}">
      <formula1>$AF$32:$AK$32</formula1>
    </dataValidation>
    <dataValidation type="list" allowBlank="1" showInputMessage="1" showErrorMessage="1" sqref="F62 J62 N62:Q62" xr:uid="{2D5194AA-BB79-43A0-94EE-87FB20C64DF6}">
      <formula1>$AF$66:$AJ$66</formula1>
    </dataValidation>
    <dataValidation type="list" allowBlank="1" showInputMessage="1" showErrorMessage="1" sqref="F64:F65 J64:J65 N64:Q65" xr:uid="{C1C588E8-2AD4-4F06-8D6A-CC94B14CB94A}">
      <formula1>$AF$65:$AG$65</formula1>
    </dataValidation>
    <dataValidation type="list" allowBlank="1" showInputMessage="1" showErrorMessage="1" sqref="F66 J66 N66:Q66" xr:uid="{942C588C-9BCA-48B9-996B-CD67F7FE90AE}">
      <formula1>$AM$65:$AO$65</formula1>
    </dataValidation>
  </dataValidations>
  <pageMargins left="0.59020397231334776" right="0.59020397231334776" top="0.59020397231334776" bottom="0.59020397231334776" header="0.51174154431801144" footer="0.51174154431801144"/>
  <pageSetup paperSize="9" scale="47" orientation="portrait" r:id="rId1"/>
  <headerFooter alignWithMargins="0"/>
  <rowBreaks count="1" manualBreakCount="1">
    <brk id="67" max="15"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V1026"/>
  <sheetViews>
    <sheetView zoomScaleNormal="100" zoomScaleSheetLayoutView="80" zoomScalePageLayoutView="125" workbookViewId="0">
      <selection activeCell="F12" sqref="F12:H12"/>
    </sheetView>
  </sheetViews>
  <sheetFormatPr defaultColWidth="8.88671875" defaultRowHeight="13.2"/>
  <cols>
    <col min="1" max="1" width="2" style="1" customWidth="1"/>
    <col min="2" max="2" width="8.88671875" style="1"/>
    <col min="3" max="4" width="7.88671875" style="1" customWidth="1"/>
    <col min="5" max="5" width="7.109375" style="1" bestFit="1" customWidth="1"/>
    <col min="6" max="8" width="8.6640625" style="1" customWidth="1"/>
    <col min="9" max="9" width="8.6640625" style="165" customWidth="1"/>
    <col min="10" max="10" width="6.88671875" style="1" customWidth="1"/>
    <col min="11" max="11" width="8.6640625" style="1" customWidth="1"/>
    <col min="12" max="12" width="13.33203125" style="1" customWidth="1"/>
    <col min="13" max="13" width="8.6640625" style="1" customWidth="1"/>
    <col min="14" max="14" width="7.6640625" style="1" bestFit="1" customWidth="1"/>
    <col min="15" max="17" width="8.6640625" style="1" customWidth="1"/>
    <col min="19" max="26" width="18.33203125" customWidth="1"/>
  </cols>
  <sheetData>
    <row r="1" spans="1:16" ht="11.25" customHeight="1">
      <c r="A1" s="188"/>
      <c r="I1" s="1"/>
    </row>
    <row r="2" spans="1:16" ht="24" customHeight="1">
      <c r="A2" s="625" t="s">
        <v>484</v>
      </c>
      <c r="B2" s="625"/>
      <c r="C2" s="625"/>
      <c r="D2" s="625"/>
      <c r="E2" s="625"/>
      <c r="F2" s="625"/>
      <c r="G2" s="625"/>
      <c r="H2" s="625"/>
      <c r="I2" s="625"/>
      <c r="J2" s="625"/>
      <c r="K2" s="625"/>
      <c r="L2" s="625"/>
      <c r="M2" s="625"/>
      <c r="N2" s="625"/>
      <c r="O2" s="625"/>
    </row>
    <row r="3" spans="1:16" ht="24" customHeight="1">
      <c r="A3" s="445" t="s">
        <v>43</v>
      </c>
      <c r="B3" s="445"/>
      <c r="C3" s="445"/>
      <c r="D3" s="445"/>
      <c r="E3" s="445"/>
      <c r="F3" s="445"/>
      <c r="G3" s="445"/>
      <c r="H3" s="445"/>
      <c r="I3" s="445"/>
      <c r="J3" s="445"/>
      <c r="K3" s="445"/>
      <c r="L3" s="445"/>
      <c r="M3" s="445"/>
      <c r="N3" s="445"/>
      <c r="O3" s="445"/>
    </row>
    <row r="4" spans="1:16" ht="24" customHeight="1">
      <c r="A4" s="189"/>
      <c r="B4" s="189"/>
      <c r="C4" s="189"/>
      <c r="D4" s="189"/>
      <c r="E4" s="189"/>
      <c r="F4" s="189"/>
      <c r="G4" s="189"/>
      <c r="H4" s="189"/>
      <c r="I4" s="189"/>
      <c r="J4" s="189"/>
      <c r="K4" s="189"/>
      <c r="L4" s="189"/>
      <c r="M4" s="189"/>
      <c r="N4" s="189"/>
      <c r="O4" s="189"/>
    </row>
    <row r="5" spans="1:16" ht="15" customHeight="1">
      <c r="A5" s="190"/>
      <c r="B5" s="631" t="s">
        <v>44</v>
      </c>
      <c r="C5" s="632"/>
      <c r="D5" s="632"/>
      <c r="E5" s="632"/>
      <c r="F5" s="632"/>
      <c r="G5" s="632"/>
      <c r="H5" s="632"/>
      <c r="I5" s="632"/>
      <c r="J5" s="632"/>
      <c r="K5" s="632"/>
      <c r="L5" s="633"/>
      <c r="M5" s="5"/>
      <c r="N5" s="5"/>
      <c r="O5" s="190"/>
      <c r="P5" s="119"/>
    </row>
    <row r="6" spans="1:16" ht="15" customHeight="1">
      <c r="A6" s="190"/>
      <c r="B6" s="608" t="s">
        <v>222</v>
      </c>
      <c r="C6" s="609"/>
      <c r="D6" s="609"/>
      <c r="E6" s="609"/>
      <c r="F6" s="609"/>
      <c r="G6" s="609"/>
      <c r="H6" s="609"/>
      <c r="I6" s="609"/>
      <c r="J6" s="609"/>
      <c r="K6" s="609"/>
      <c r="L6" s="610"/>
      <c r="M6" s="5"/>
      <c r="N6" s="5"/>
      <c r="O6" s="190"/>
      <c r="P6" s="119"/>
    </row>
    <row r="7" spans="1:16" ht="15" customHeight="1">
      <c r="A7" s="190"/>
      <c r="B7" s="608" t="s">
        <v>223</v>
      </c>
      <c r="C7" s="609"/>
      <c r="D7" s="609"/>
      <c r="E7" s="609"/>
      <c r="F7" s="609"/>
      <c r="G7" s="609"/>
      <c r="H7" s="609"/>
      <c r="I7" s="609"/>
      <c r="J7" s="609"/>
      <c r="K7" s="609"/>
      <c r="L7" s="610"/>
      <c r="M7" s="5"/>
      <c r="N7" s="5"/>
      <c r="O7" s="190"/>
      <c r="P7" s="119"/>
    </row>
    <row r="8" spans="1:16" ht="15" customHeight="1">
      <c r="A8" s="190"/>
      <c r="B8" s="611" t="s">
        <v>224</v>
      </c>
      <c r="C8" s="612"/>
      <c r="D8" s="612"/>
      <c r="E8" s="612"/>
      <c r="F8" s="612"/>
      <c r="G8" s="612"/>
      <c r="H8" s="612"/>
      <c r="I8" s="612"/>
      <c r="J8" s="612"/>
      <c r="K8" s="612"/>
      <c r="L8" s="613"/>
      <c r="M8" s="5"/>
      <c r="N8" s="5"/>
      <c r="O8" s="190"/>
      <c r="P8" s="119"/>
    </row>
    <row r="9" spans="1:16" ht="15" customHeight="1">
      <c r="A9" s="190"/>
      <c r="B9" s="611" t="s">
        <v>225</v>
      </c>
      <c r="C9" s="612"/>
      <c r="D9" s="612"/>
      <c r="E9" s="612"/>
      <c r="F9" s="612"/>
      <c r="G9" s="612"/>
      <c r="H9" s="612"/>
      <c r="I9" s="612"/>
      <c r="J9" s="612"/>
      <c r="K9" s="612"/>
      <c r="L9" s="613"/>
      <c r="M9" s="5"/>
      <c r="N9" s="5"/>
      <c r="O9" s="190"/>
      <c r="P9" s="119"/>
    </row>
    <row r="10" spans="1:16" ht="15" customHeight="1">
      <c r="A10" s="190"/>
      <c r="B10" s="435" t="s">
        <v>49</v>
      </c>
      <c r="C10" s="436"/>
      <c r="D10" s="436"/>
      <c r="E10" s="436"/>
      <c r="F10" s="436"/>
      <c r="G10" s="436"/>
      <c r="H10" s="436"/>
      <c r="I10" s="436"/>
      <c r="J10" s="436"/>
      <c r="K10" s="436"/>
      <c r="L10" s="437"/>
      <c r="M10" s="5"/>
      <c r="N10" s="5"/>
      <c r="O10" s="190"/>
      <c r="P10" s="119"/>
    </row>
    <row r="11" spans="1:16" ht="15" customHeight="1" thickBot="1">
      <c r="A11" s="191"/>
      <c r="B11" s="191"/>
      <c r="C11" s="191"/>
      <c r="D11" s="191"/>
      <c r="E11" s="191"/>
      <c r="F11" s="191"/>
      <c r="G11" s="191"/>
      <c r="H11" s="191"/>
      <c r="I11" s="191"/>
      <c r="J11" s="191"/>
      <c r="K11" s="191"/>
      <c r="L11" s="191"/>
      <c r="M11" s="191"/>
      <c r="N11" s="191"/>
      <c r="O11" s="191"/>
      <c r="P11" s="119"/>
    </row>
    <row r="12" spans="1:16" s="5" customFormat="1" ht="24" customHeight="1">
      <c r="B12" s="476" t="s">
        <v>50</v>
      </c>
      <c r="C12" s="477"/>
      <c r="D12" s="477"/>
      <c r="E12" s="614"/>
      <c r="F12" s="615" t="s">
        <v>51</v>
      </c>
      <c r="G12" s="378"/>
      <c r="H12" s="379"/>
      <c r="P12" s="119"/>
    </row>
    <row r="13" spans="1:16" s="5" customFormat="1" ht="24" customHeight="1">
      <c r="B13" s="597" t="s">
        <v>56</v>
      </c>
      <c r="C13" s="598"/>
      <c r="D13" s="598"/>
      <c r="E13" s="599"/>
      <c r="F13" s="616" t="s">
        <v>226</v>
      </c>
      <c r="G13" s="604"/>
      <c r="H13" s="617"/>
      <c r="I13" s="5" t="s">
        <v>57</v>
      </c>
      <c r="P13" s="119"/>
    </row>
    <row r="14" spans="1:16" s="5" customFormat="1" ht="24" customHeight="1">
      <c r="B14" s="597" t="s">
        <v>64</v>
      </c>
      <c r="C14" s="598"/>
      <c r="D14" s="598"/>
      <c r="E14" s="599"/>
      <c r="F14" s="637" t="s">
        <v>227</v>
      </c>
      <c r="G14" s="572"/>
      <c r="H14" s="573"/>
      <c r="I14" s="211" t="s">
        <v>228</v>
      </c>
      <c r="J14" s="211"/>
      <c r="K14" s="211"/>
      <c r="P14" s="119"/>
    </row>
    <row r="15" spans="1:16" s="5" customFormat="1" ht="24" customHeight="1">
      <c r="B15" s="597" t="s">
        <v>66</v>
      </c>
      <c r="C15" s="598"/>
      <c r="D15" s="598"/>
      <c r="E15" s="599"/>
      <c r="F15" s="619" t="s">
        <v>229</v>
      </c>
      <c r="G15" s="620"/>
      <c r="H15" s="621"/>
      <c r="I15" s="211"/>
      <c r="J15" s="211"/>
      <c r="K15" s="211"/>
      <c r="P15" s="119"/>
    </row>
    <row r="16" spans="1:16" s="5" customFormat="1" ht="24" customHeight="1">
      <c r="B16" s="597" t="s">
        <v>67</v>
      </c>
      <c r="C16" s="598"/>
      <c r="D16" s="598"/>
      <c r="E16" s="599"/>
      <c r="F16" s="638">
        <v>18</v>
      </c>
      <c r="G16" s="639"/>
      <c r="H16" s="640"/>
      <c r="I16" s="211" t="s">
        <v>68</v>
      </c>
      <c r="J16" s="211"/>
      <c r="K16" s="211"/>
      <c r="P16" s="119"/>
    </row>
    <row r="17" spans="2:17" s="5" customFormat="1" ht="24" customHeight="1">
      <c r="B17" s="597" t="s">
        <v>230</v>
      </c>
      <c r="C17" s="598"/>
      <c r="D17" s="598"/>
      <c r="E17" s="599"/>
      <c r="F17" s="622">
        <v>5</v>
      </c>
      <c r="G17" s="623"/>
      <c r="H17" s="624"/>
      <c r="I17" s="211" t="s">
        <v>231</v>
      </c>
      <c r="J17" s="211"/>
      <c r="K17" s="211"/>
      <c r="P17" s="119"/>
    </row>
    <row r="18" spans="2:17" s="5" customFormat="1" ht="24" customHeight="1">
      <c r="B18" s="597" t="s">
        <v>69</v>
      </c>
      <c r="C18" s="598"/>
      <c r="D18" s="598"/>
      <c r="E18" s="599"/>
      <c r="F18" s="600" t="s">
        <v>232</v>
      </c>
      <c r="G18" s="601"/>
      <c r="H18" s="602"/>
      <c r="I18" s="211" t="s">
        <v>233</v>
      </c>
      <c r="J18" s="211"/>
      <c r="K18" s="211"/>
      <c r="P18" s="119"/>
    </row>
    <row r="19" spans="2:17" s="5" customFormat="1" ht="24" customHeight="1">
      <c r="B19" s="605" t="s">
        <v>71</v>
      </c>
      <c r="C19" s="598" t="s">
        <v>234</v>
      </c>
      <c r="D19" s="598"/>
      <c r="E19" s="599"/>
      <c r="F19" s="600" t="s">
        <v>235</v>
      </c>
      <c r="G19" s="601"/>
      <c r="H19" s="602"/>
      <c r="I19" s="211" t="s">
        <v>236</v>
      </c>
      <c r="J19" s="211"/>
      <c r="K19" s="211"/>
      <c r="P19" s="119"/>
    </row>
    <row r="20" spans="2:17" s="5" customFormat="1" ht="24" customHeight="1">
      <c r="B20" s="498"/>
      <c r="C20" s="598" t="s">
        <v>74</v>
      </c>
      <c r="D20" s="598"/>
      <c r="E20" s="599"/>
      <c r="F20" s="600" t="s">
        <v>237</v>
      </c>
      <c r="G20" s="601"/>
      <c r="H20" s="602"/>
      <c r="I20" s="211" t="s">
        <v>238</v>
      </c>
      <c r="J20" s="211"/>
      <c r="K20" s="211"/>
      <c r="P20" s="119"/>
    </row>
    <row r="21" spans="2:17" s="5" customFormat="1" ht="24" customHeight="1">
      <c r="B21" s="498"/>
      <c r="C21" s="598" t="s">
        <v>76</v>
      </c>
      <c r="D21" s="598"/>
      <c r="E21" s="599"/>
      <c r="F21" s="600" t="s">
        <v>239</v>
      </c>
      <c r="G21" s="601"/>
      <c r="H21" s="602"/>
      <c r="I21" s="211" t="s">
        <v>77</v>
      </c>
      <c r="J21" s="211"/>
      <c r="K21" s="211"/>
      <c r="P21" s="119"/>
    </row>
    <row r="22" spans="2:17" s="5" customFormat="1" ht="24" customHeight="1">
      <c r="B22" s="498"/>
      <c r="C22" s="598" t="s">
        <v>78</v>
      </c>
      <c r="D22" s="598"/>
      <c r="E22" s="599"/>
      <c r="F22" s="600" t="s">
        <v>239</v>
      </c>
      <c r="G22" s="601"/>
      <c r="H22" s="602"/>
      <c r="I22" s="211" t="s">
        <v>240</v>
      </c>
      <c r="J22" s="211"/>
      <c r="K22" s="211"/>
      <c r="P22" s="119"/>
    </row>
    <row r="23" spans="2:17" s="5" customFormat="1" ht="24" customHeight="1">
      <c r="B23" s="499"/>
      <c r="C23" s="606" t="s">
        <v>241</v>
      </c>
      <c r="D23" s="598"/>
      <c r="E23" s="599"/>
      <c r="F23" s="607" t="s">
        <v>242</v>
      </c>
      <c r="G23" s="607"/>
      <c r="H23" s="607"/>
      <c r="I23" s="184" t="s">
        <v>243</v>
      </c>
      <c r="J23" s="211"/>
      <c r="K23" s="211"/>
      <c r="P23" s="119"/>
    </row>
    <row r="24" spans="2:17" s="5" customFormat="1" ht="24" customHeight="1">
      <c r="B24" s="467" t="s">
        <v>82</v>
      </c>
      <c r="C24" s="469"/>
      <c r="D24" s="161"/>
      <c r="E24" s="286" t="s">
        <v>83</v>
      </c>
      <c r="F24" s="600">
        <v>0</v>
      </c>
      <c r="G24" s="634"/>
      <c r="H24" s="287" t="s">
        <v>87</v>
      </c>
      <c r="I24" s="211" t="s">
        <v>85</v>
      </c>
      <c r="J24" s="211"/>
      <c r="K24" s="211"/>
      <c r="P24" s="119"/>
    </row>
    <row r="25" spans="2:17" s="5" customFormat="1" ht="24" customHeight="1">
      <c r="B25" s="470"/>
      <c r="C25" s="472"/>
      <c r="D25" s="162"/>
      <c r="E25" s="286" t="s">
        <v>86</v>
      </c>
      <c r="F25" s="600" t="s">
        <v>244</v>
      </c>
      <c r="G25" s="634"/>
      <c r="H25" s="287" t="s">
        <v>87</v>
      </c>
      <c r="I25" s="211" t="s">
        <v>88</v>
      </c>
      <c r="J25" s="211"/>
      <c r="K25" s="211"/>
      <c r="P25" s="119"/>
    </row>
    <row r="26" spans="2:17" s="5" customFormat="1" ht="24" customHeight="1">
      <c r="B26" s="467" t="s">
        <v>89</v>
      </c>
      <c r="C26" s="469"/>
      <c r="D26" s="161"/>
      <c r="E26" s="286" t="s">
        <v>90</v>
      </c>
      <c r="F26" s="600" t="s">
        <v>245</v>
      </c>
      <c r="G26" s="634"/>
      <c r="H26" s="287" t="s">
        <v>87</v>
      </c>
      <c r="I26" s="211" t="s">
        <v>91</v>
      </c>
      <c r="J26" s="211"/>
      <c r="K26" s="211"/>
      <c r="P26" s="119"/>
    </row>
    <row r="27" spans="2:17" s="5" customFormat="1" ht="24" customHeight="1" thickBot="1">
      <c r="B27" s="473"/>
      <c r="C27" s="475"/>
      <c r="D27" s="163"/>
      <c r="E27" s="288" t="s">
        <v>86</v>
      </c>
      <c r="F27" s="635">
        <v>0</v>
      </c>
      <c r="G27" s="636"/>
      <c r="H27" s="289" t="s">
        <v>87</v>
      </c>
      <c r="I27" s="211" t="s">
        <v>88</v>
      </c>
      <c r="J27" s="211"/>
      <c r="K27" s="211"/>
      <c r="P27" s="119"/>
    </row>
    <row r="28" spans="2:17" s="5" customFormat="1" ht="15" customHeight="1" thickBot="1">
      <c r="F28" s="212"/>
      <c r="G28" s="212"/>
      <c r="H28" s="212"/>
      <c r="I28" s="211"/>
      <c r="J28" s="211"/>
      <c r="K28" s="211"/>
      <c r="P28" s="119"/>
    </row>
    <row r="29" spans="2:17" s="5" customFormat="1" ht="53.4" customHeight="1" thickTop="1" thickBot="1">
      <c r="B29" s="489" t="s">
        <v>246</v>
      </c>
      <c r="C29" s="490"/>
      <c r="D29" s="490"/>
      <c r="E29" s="490"/>
      <c r="F29" s="490"/>
      <c r="G29" s="490"/>
      <c r="H29" s="490"/>
      <c r="I29" s="490"/>
      <c r="J29" s="490"/>
      <c r="K29" s="490"/>
      <c r="L29" s="490"/>
      <c r="M29" s="491"/>
      <c r="P29" s="119"/>
    </row>
    <row r="30" spans="2:17" s="5" customFormat="1" ht="24" customHeight="1" thickTop="1" thickBot="1">
      <c r="P30" s="119"/>
    </row>
    <row r="31" spans="2:17" s="5" customFormat="1" ht="24" customHeight="1" thickBot="1">
      <c r="B31" s="482" t="s">
        <v>94</v>
      </c>
      <c r="C31" s="483"/>
      <c r="D31" s="483"/>
      <c r="E31" s="484"/>
      <c r="F31" s="482" t="s">
        <v>95</v>
      </c>
      <c r="G31" s="483"/>
      <c r="H31" s="483"/>
      <c r="I31" s="484"/>
      <c r="J31" s="482" t="s">
        <v>96</v>
      </c>
      <c r="K31" s="483"/>
      <c r="L31" s="483"/>
      <c r="M31" s="483"/>
      <c r="N31" s="525" t="s">
        <v>97</v>
      </c>
      <c r="O31" s="526"/>
      <c r="P31" s="526"/>
      <c r="Q31" s="527"/>
    </row>
    <row r="32" spans="2:17" s="5" customFormat="1" ht="24" customHeight="1">
      <c r="B32" s="476" t="s">
        <v>98</v>
      </c>
      <c r="C32" s="477"/>
      <c r="D32" s="477"/>
      <c r="E32" s="478"/>
      <c r="F32" s="377" t="s">
        <v>109</v>
      </c>
      <c r="G32" s="378"/>
      <c r="H32" s="378"/>
      <c r="I32" s="379"/>
      <c r="J32" s="377" t="s">
        <v>111</v>
      </c>
      <c r="K32" s="378"/>
      <c r="L32" s="378"/>
      <c r="M32" s="378"/>
      <c r="N32" s="568" t="s">
        <v>112</v>
      </c>
      <c r="O32" s="569"/>
      <c r="P32" s="569"/>
      <c r="Q32" s="570"/>
    </row>
    <row r="33" spans="2:22" s="5" customFormat="1" ht="24" customHeight="1">
      <c r="B33" s="597" t="s">
        <v>113</v>
      </c>
      <c r="C33" s="598"/>
      <c r="D33" s="598"/>
      <c r="E33" s="618"/>
      <c r="F33" s="603" t="s">
        <v>118</v>
      </c>
      <c r="G33" s="604"/>
      <c r="H33" s="604"/>
      <c r="I33" s="617"/>
      <c r="J33" s="603" t="s">
        <v>116</v>
      </c>
      <c r="K33" s="604"/>
      <c r="L33" s="604"/>
      <c r="M33" s="604"/>
      <c r="N33" s="571" t="s">
        <v>247</v>
      </c>
      <c r="O33" s="572"/>
      <c r="P33" s="572"/>
      <c r="Q33" s="573"/>
    </row>
    <row r="34" spans="2:22" s="5" customFormat="1" ht="34.5" customHeight="1">
      <c r="B34" s="626" t="s">
        <v>120</v>
      </c>
      <c r="C34" s="593" t="s">
        <v>121</v>
      </c>
      <c r="D34" s="594"/>
      <c r="E34" s="595"/>
      <c r="F34" s="562" t="s">
        <v>248</v>
      </c>
      <c r="G34" s="563"/>
      <c r="H34" s="563"/>
      <c r="I34" s="596"/>
      <c r="J34" s="562" t="s">
        <v>249</v>
      </c>
      <c r="K34" s="563"/>
      <c r="L34" s="563"/>
      <c r="M34" s="563"/>
      <c r="N34" s="559" t="s">
        <v>250</v>
      </c>
      <c r="O34" s="560"/>
      <c r="P34" s="560"/>
      <c r="Q34" s="561"/>
    </row>
    <row r="35" spans="2:22" s="5" customFormat="1" ht="34.5" customHeight="1">
      <c r="B35" s="627"/>
      <c r="C35" s="492" t="s">
        <v>122</v>
      </c>
      <c r="D35" s="493"/>
      <c r="E35" s="494"/>
      <c r="F35" s="386" t="s">
        <v>251</v>
      </c>
      <c r="G35" s="387"/>
      <c r="H35" s="387"/>
      <c r="I35" s="388"/>
      <c r="J35" s="386" t="s">
        <v>252</v>
      </c>
      <c r="K35" s="387"/>
      <c r="L35" s="387"/>
      <c r="M35" s="387"/>
      <c r="N35" s="413" t="s">
        <v>253</v>
      </c>
      <c r="O35" s="414"/>
      <c r="P35" s="414"/>
      <c r="Q35" s="415"/>
    </row>
    <row r="36" spans="2:22" s="5" customFormat="1" ht="34.5" customHeight="1">
      <c r="B36" s="628"/>
      <c r="C36" s="505" t="s">
        <v>123</v>
      </c>
      <c r="D36" s="506"/>
      <c r="E36" s="507"/>
      <c r="F36" s="389" t="s">
        <v>254</v>
      </c>
      <c r="G36" s="390"/>
      <c r="H36" s="390"/>
      <c r="I36" s="391"/>
      <c r="J36" s="389" t="s">
        <v>255</v>
      </c>
      <c r="K36" s="390"/>
      <c r="L36" s="390"/>
      <c r="M36" s="390"/>
      <c r="N36" s="574" t="s">
        <v>256</v>
      </c>
      <c r="O36" s="575"/>
      <c r="P36" s="575"/>
      <c r="Q36" s="576"/>
    </row>
    <row r="37" spans="2:22" s="5" customFormat="1" ht="34.5" customHeight="1">
      <c r="B37" s="626" t="s">
        <v>124</v>
      </c>
      <c r="C37" s="593" t="s">
        <v>121</v>
      </c>
      <c r="D37" s="594"/>
      <c r="E37" s="595"/>
      <c r="F37" s="562" t="s">
        <v>257</v>
      </c>
      <c r="G37" s="563"/>
      <c r="H37" s="563"/>
      <c r="I37" s="596"/>
      <c r="J37" s="562" t="s">
        <v>258</v>
      </c>
      <c r="K37" s="563"/>
      <c r="L37" s="563"/>
      <c r="M37" s="563"/>
      <c r="N37" s="416" t="s">
        <v>259</v>
      </c>
      <c r="O37" s="577"/>
      <c r="P37" s="577"/>
      <c r="Q37" s="578"/>
    </row>
    <row r="38" spans="2:22" s="5" customFormat="1" ht="34.5" customHeight="1">
      <c r="B38" s="627"/>
      <c r="C38" s="492" t="s">
        <v>122</v>
      </c>
      <c r="D38" s="493"/>
      <c r="E38" s="494"/>
      <c r="F38" s="386" t="s">
        <v>260</v>
      </c>
      <c r="G38" s="387"/>
      <c r="H38" s="387"/>
      <c r="I38" s="388"/>
      <c r="J38" s="386" t="s">
        <v>261</v>
      </c>
      <c r="K38" s="387"/>
      <c r="L38" s="387"/>
      <c r="M38" s="387"/>
      <c r="N38" s="413" t="s">
        <v>262</v>
      </c>
      <c r="O38" s="414"/>
      <c r="P38" s="414"/>
      <c r="Q38" s="415"/>
    </row>
    <row r="39" spans="2:22" s="5" customFormat="1" ht="34.5" customHeight="1">
      <c r="B39" s="628"/>
      <c r="C39" s="505" t="s">
        <v>123</v>
      </c>
      <c r="D39" s="506"/>
      <c r="E39" s="507"/>
      <c r="F39" s="389" t="s">
        <v>263</v>
      </c>
      <c r="G39" s="390"/>
      <c r="H39" s="390"/>
      <c r="I39" s="391"/>
      <c r="J39" s="389" t="s">
        <v>264</v>
      </c>
      <c r="K39" s="390"/>
      <c r="L39" s="390"/>
      <c r="M39" s="390"/>
      <c r="N39" s="389" t="s">
        <v>265</v>
      </c>
      <c r="O39" s="390"/>
      <c r="P39" s="390"/>
      <c r="Q39" s="391"/>
    </row>
    <row r="40" spans="2:22" s="5" customFormat="1" ht="34.5" customHeight="1">
      <c r="B40" s="626" t="s">
        <v>126</v>
      </c>
      <c r="C40" s="593" t="s">
        <v>121</v>
      </c>
      <c r="D40" s="594"/>
      <c r="E40" s="595"/>
      <c r="F40" s="562" t="s">
        <v>266</v>
      </c>
      <c r="G40" s="563"/>
      <c r="H40" s="563"/>
      <c r="I40" s="596"/>
      <c r="J40" s="562" t="s">
        <v>266</v>
      </c>
      <c r="K40" s="563"/>
      <c r="L40" s="563"/>
      <c r="M40" s="563"/>
      <c r="N40" s="559" t="s">
        <v>267</v>
      </c>
      <c r="O40" s="560"/>
      <c r="P40" s="560"/>
      <c r="Q40" s="561"/>
    </row>
    <row r="41" spans="2:22" s="5" customFormat="1" ht="34.5" customHeight="1">
      <c r="B41" s="627"/>
      <c r="C41" s="492" t="s">
        <v>122</v>
      </c>
      <c r="D41" s="493"/>
      <c r="E41" s="494"/>
      <c r="F41" s="386" t="s">
        <v>266</v>
      </c>
      <c r="G41" s="387"/>
      <c r="H41" s="387"/>
      <c r="I41" s="388"/>
      <c r="J41" s="386" t="s">
        <v>266</v>
      </c>
      <c r="K41" s="387"/>
      <c r="L41" s="387"/>
      <c r="M41" s="387"/>
      <c r="N41" s="413" t="s">
        <v>268</v>
      </c>
      <c r="O41" s="414"/>
      <c r="P41" s="414"/>
      <c r="Q41" s="415"/>
    </row>
    <row r="42" spans="2:22" s="5" customFormat="1" ht="34.5" customHeight="1" thickBot="1">
      <c r="B42" s="630"/>
      <c r="C42" s="589" t="s">
        <v>123</v>
      </c>
      <c r="D42" s="590"/>
      <c r="E42" s="591"/>
      <c r="F42" s="425" t="s">
        <v>266</v>
      </c>
      <c r="G42" s="426"/>
      <c r="H42" s="426"/>
      <c r="I42" s="427"/>
      <c r="J42" s="425" t="s">
        <v>266</v>
      </c>
      <c r="K42" s="426"/>
      <c r="L42" s="426"/>
      <c r="M42" s="426"/>
      <c r="N42" s="410" t="s">
        <v>269</v>
      </c>
      <c r="O42" s="411"/>
      <c r="P42" s="411"/>
      <c r="Q42" s="412"/>
    </row>
    <row r="43" spans="2:22" s="5" customFormat="1" ht="24" customHeight="1">
      <c r="B43" s="629" t="s">
        <v>128</v>
      </c>
      <c r="C43" s="512" t="s">
        <v>129</v>
      </c>
      <c r="D43" s="513"/>
      <c r="E43" s="592"/>
      <c r="F43" s="516" t="s">
        <v>270</v>
      </c>
      <c r="G43" s="517"/>
      <c r="H43" s="518"/>
      <c r="I43" s="185" t="s">
        <v>271</v>
      </c>
      <c r="J43" s="516" t="s">
        <v>272</v>
      </c>
      <c r="K43" s="517"/>
      <c r="L43" s="518"/>
      <c r="M43" s="192" t="s">
        <v>271</v>
      </c>
      <c r="N43" s="516" t="s">
        <v>273</v>
      </c>
      <c r="O43" s="517"/>
      <c r="P43" s="518"/>
      <c r="Q43" s="192" t="s">
        <v>271</v>
      </c>
      <c r="T43" s="5" t="str">
        <f>F43</f>
        <v>山田　一郎</v>
      </c>
      <c r="U43" s="5" t="str">
        <f>J43</f>
        <v>吹連　一郎</v>
      </c>
      <c r="V43" s="168" t="str">
        <f>N43</f>
        <v>茨城　一郎</v>
      </c>
    </row>
    <row r="44" spans="2:22" s="5" customFormat="1" ht="24" customHeight="1" thickBot="1">
      <c r="B44" s="587"/>
      <c r="C44" s="134" t="s">
        <v>132</v>
      </c>
      <c r="D44" s="135" t="s">
        <v>133</v>
      </c>
      <c r="E44" s="157" t="s">
        <v>134</v>
      </c>
      <c r="F44" s="122" t="s">
        <v>274</v>
      </c>
      <c r="G44" s="151" t="s">
        <v>138</v>
      </c>
      <c r="H44" s="121" t="s">
        <v>141</v>
      </c>
      <c r="I44" s="186" t="s">
        <v>275</v>
      </c>
      <c r="J44" s="120" t="s">
        <v>276</v>
      </c>
      <c r="K44" s="160" t="s">
        <v>195</v>
      </c>
      <c r="L44" s="160" t="s">
        <v>195</v>
      </c>
      <c r="M44" s="193" t="s">
        <v>275</v>
      </c>
      <c r="N44" s="194" t="s">
        <v>138</v>
      </c>
      <c r="O44" s="195" t="s">
        <v>274</v>
      </c>
      <c r="P44" s="196" t="s">
        <v>195</v>
      </c>
      <c r="Q44" s="193" t="s">
        <v>275</v>
      </c>
      <c r="T44" s="5" t="str">
        <f>F45</f>
        <v>山田　次朗</v>
      </c>
      <c r="U44" s="5" t="str">
        <f>J45</f>
        <v>吹連　次朗</v>
      </c>
      <c r="V44" s="168" t="str">
        <f>N45</f>
        <v>茨城　次朗</v>
      </c>
    </row>
    <row r="45" spans="2:22" s="5" customFormat="1" ht="24" customHeight="1">
      <c r="B45" s="586" t="s">
        <v>172</v>
      </c>
      <c r="C45" s="583" t="s">
        <v>129</v>
      </c>
      <c r="D45" s="584"/>
      <c r="E45" s="585"/>
      <c r="F45" s="392" t="s">
        <v>277</v>
      </c>
      <c r="G45" s="564"/>
      <c r="H45" s="565"/>
      <c r="I45" s="185" t="s">
        <v>271</v>
      </c>
      <c r="J45" s="392" t="s">
        <v>278</v>
      </c>
      <c r="K45" s="564"/>
      <c r="L45" s="565"/>
      <c r="M45" s="192" t="s">
        <v>271</v>
      </c>
      <c r="N45" s="392" t="s">
        <v>279</v>
      </c>
      <c r="O45" s="564"/>
      <c r="P45" s="565"/>
      <c r="Q45" s="192" t="s">
        <v>271</v>
      </c>
      <c r="T45" s="5" t="str">
        <f>F47</f>
        <v>山田　三郎</v>
      </c>
      <c r="U45" s="5" t="str">
        <f>J47</f>
        <v>吹連　三郎</v>
      </c>
      <c r="V45" s="168" t="str">
        <f>N47</f>
        <v>茨城　三郎</v>
      </c>
    </row>
    <row r="46" spans="2:22" s="5" customFormat="1" ht="24" customHeight="1" thickBot="1">
      <c r="B46" s="587"/>
      <c r="C46" s="134" t="s">
        <v>132</v>
      </c>
      <c r="D46" s="135" t="s">
        <v>133</v>
      </c>
      <c r="E46" s="157" t="s">
        <v>134</v>
      </c>
      <c r="F46" s="120" t="s">
        <v>143</v>
      </c>
      <c r="G46" s="152" t="s">
        <v>195</v>
      </c>
      <c r="H46" s="121" t="s">
        <v>195</v>
      </c>
      <c r="I46" s="186" t="s">
        <v>275</v>
      </c>
      <c r="J46" s="120" t="s">
        <v>276</v>
      </c>
      <c r="K46" s="152" t="s">
        <v>195</v>
      </c>
      <c r="L46" s="121" t="s">
        <v>195</v>
      </c>
      <c r="M46" s="193" t="s">
        <v>275</v>
      </c>
      <c r="N46" s="197" t="s">
        <v>141</v>
      </c>
      <c r="O46" s="196" t="s">
        <v>280</v>
      </c>
      <c r="P46" s="196" t="s">
        <v>195</v>
      </c>
      <c r="Q46" s="193" t="s">
        <v>281</v>
      </c>
      <c r="T46" s="5" t="str">
        <f>F49</f>
        <v>山田　四郎</v>
      </c>
      <c r="U46" s="5" t="str">
        <f>J49</f>
        <v>吹連　四郎</v>
      </c>
      <c r="V46" s="168" t="str">
        <f>N49</f>
        <v>茨城　四郎</v>
      </c>
    </row>
    <row r="47" spans="2:22" s="5" customFormat="1" ht="24" customHeight="1">
      <c r="B47" s="586" t="s">
        <v>175</v>
      </c>
      <c r="C47" s="583" t="s">
        <v>129</v>
      </c>
      <c r="D47" s="584"/>
      <c r="E47" s="585"/>
      <c r="F47" s="392" t="s">
        <v>282</v>
      </c>
      <c r="G47" s="564"/>
      <c r="H47" s="565"/>
      <c r="I47" s="185" t="s">
        <v>271</v>
      </c>
      <c r="J47" s="392" t="s">
        <v>283</v>
      </c>
      <c r="K47" s="564"/>
      <c r="L47" s="565"/>
      <c r="M47" s="192" t="s">
        <v>271</v>
      </c>
      <c r="N47" s="392" t="s">
        <v>284</v>
      </c>
      <c r="O47" s="564"/>
      <c r="P47" s="565"/>
      <c r="Q47" s="192" t="s">
        <v>271</v>
      </c>
      <c r="T47" s="5" t="str">
        <f>F51</f>
        <v>山田　五郎</v>
      </c>
      <c r="U47" s="5" t="str">
        <f>J51</f>
        <v>吹連　五郎</v>
      </c>
      <c r="V47" s="168" t="str">
        <f>N51</f>
        <v>茨城　五郎</v>
      </c>
    </row>
    <row r="48" spans="2:22" s="5" customFormat="1" ht="24" customHeight="1" thickBot="1">
      <c r="B48" s="587"/>
      <c r="C48" s="134" t="s">
        <v>132</v>
      </c>
      <c r="D48" s="135" t="s">
        <v>133</v>
      </c>
      <c r="E48" s="157" t="s">
        <v>134</v>
      </c>
      <c r="F48" s="122" t="s">
        <v>285</v>
      </c>
      <c r="G48" s="151" t="s">
        <v>195</v>
      </c>
      <c r="H48" s="121" t="s">
        <v>195</v>
      </c>
      <c r="I48" s="186" t="s">
        <v>275</v>
      </c>
      <c r="J48" s="122" t="s">
        <v>286</v>
      </c>
      <c r="K48" s="151" t="s">
        <v>195</v>
      </c>
      <c r="L48" s="123" t="s">
        <v>195</v>
      </c>
      <c r="M48" s="193" t="s">
        <v>275</v>
      </c>
      <c r="N48" s="197" t="s">
        <v>146</v>
      </c>
      <c r="O48" s="196" t="s">
        <v>287</v>
      </c>
      <c r="P48" s="196" t="s">
        <v>195</v>
      </c>
      <c r="Q48" s="193" t="s">
        <v>275</v>
      </c>
      <c r="T48" s="5" t="str">
        <f>F53</f>
        <v>山田　六郎</v>
      </c>
      <c r="U48" s="5">
        <f>J53</f>
        <v>0</v>
      </c>
      <c r="V48" s="168" t="str">
        <f>N53</f>
        <v>茨城　六郎</v>
      </c>
    </row>
    <row r="49" spans="2:22" s="5" customFormat="1" ht="24" customHeight="1">
      <c r="B49" s="586" t="s">
        <v>177</v>
      </c>
      <c r="C49" s="583" t="s">
        <v>129</v>
      </c>
      <c r="D49" s="584"/>
      <c r="E49" s="585"/>
      <c r="F49" s="392" t="s">
        <v>288</v>
      </c>
      <c r="G49" s="564"/>
      <c r="H49" s="565"/>
      <c r="I49" s="185" t="s">
        <v>271</v>
      </c>
      <c r="J49" s="392" t="s">
        <v>289</v>
      </c>
      <c r="K49" s="564"/>
      <c r="L49" s="565"/>
      <c r="M49" s="192" t="s">
        <v>271</v>
      </c>
      <c r="N49" s="392" t="s">
        <v>290</v>
      </c>
      <c r="O49" s="564"/>
      <c r="P49" s="565"/>
      <c r="Q49" s="192" t="s">
        <v>271</v>
      </c>
      <c r="T49" s="5" t="str">
        <f>F55</f>
        <v>山田　七郎</v>
      </c>
      <c r="U49" s="5">
        <f>J55</f>
        <v>0</v>
      </c>
      <c r="V49" s="168">
        <f>N55</f>
        <v>0</v>
      </c>
    </row>
    <row r="50" spans="2:22" s="5" customFormat="1" ht="24" customHeight="1" thickBot="1">
      <c r="B50" s="587"/>
      <c r="C50" s="134" t="s">
        <v>132</v>
      </c>
      <c r="D50" s="135" t="s">
        <v>133</v>
      </c>
      <c r="E50" s="157" t="s">
        <v>134</v>
      </c>
      <c r="F50" s="120" t="s">
        <v>276</v>
      </c>
      <c r="G50" s="152" t="s">
        <v>195</v>
      </c>
      <c r="H50" s="121" t="s">
        <v>195</v>
      </c>
      <c r="I50" s="186" t="s">
        <v>275</v>
      </c>
      <c r="J50" s="120" t="s">
        <v>291</v>
      </c>
      <c r="K50" s="152" t="s">
        <v>195</v>
      </c>
      <c r="L50" s="121" t="s">
        <v>195</v>
      </c>
      <c r="M50" s="193" t="s">
        <v>275</v>
      </c>
      <c r="N50" s="197" t="s">
        <v>292</v>
      </c>
      <c r="O50" s="196" t="s">
        <v>195</v>
      </c>
      <c r="P50" s="196" t="s">
        <v>195</v>
      </c>
      <c r="Q50" s="193" t="s">
        <v>275</v>
      </c>
      <c r="T50" s="5" t="str">
        <f>F57</f>
        <v>山田　八郎</v>
      </c>
      <c r="U50" s="5">
        <f>J57</f>
        <v>0</v>
      </c>
      <c r="V50" s="168">
        <f>N57</f>
        <v>0</v>
      </c>
    </row>
    <row r="51" spans="2:22" s="5" customFormat="1" ht="24" customHeight="1">
      <c r="B51" s="586" t="s">
        <v>180</v>
      </c>
      <c r="C51" s="583" t="s">
        <v>129</v>
      </c>
      <c r="D51" s="584"/>
      <c r="E51" s="585"/>
      <c r="F51" s="392" t="s">
        <v>293</v>
      </c>
      <c r="G51" s="564"/>
      <c r="H51" s="565"/>
      <c r="I51" s="185" t="s">
        <v>271</v>
      </c>
      <c r="J51" s="392" t="s">
        <v>294</v>
      </c>
      <c r="K51" s="564"/>
      <c r="L51" s="565"/>
      <c r="M51" s="192" t="s">
        <v>271</v>
      </c>
      <c r="N51" s="392" t="s">
        <v>295</v>
      </c>
      <c r="O51" s="564"/>
      <c r="P51" s="565"/>
      <c r="Q51" s="192" t="s">
        <v>271</v>
      </c>
    </row>
    <row r="52" spans="2:22" s="5" customFormat="1" ht="24" customHeight="1" thickBot="1">
      <c r="B52" s="587"/>
      <c r="C52" s="134" t="s">
        <v>132</v>
      </c>
      <c r="D52" s="135" t="s">
        <v>133</v>
      </c>
      <c r="E52" s="157" t="s">
        <v>134</v>
      </c>
      <c r="F52" s="122" t="s">
        <v>291</v>
      </c>
      <c r="G52" s="151" t="s">
        <v>195</v>
      </c>
      <c r="H52" s="121" t="s">
        <v>195</v>
      </c>
      <c r="I52" s="186" t="s">
        <v>275</v>
      </c>
      <c r="J52" s="122" t="s">
        <v>296</v>
      </c>
      <c r="K52" s="151" t="s">
        <v>195</v>
      </c>
      <c r="L52" s="123" t="s">
        <v>195</v>
      </c>
      <c r="M52" s="193" t="s">
        <v>275</v>
      </c>
      <c r="N52" s="197" t="s">
        <v>286</v>
      </c>
      <c r="O52" s="196" t="s">
        <v>287</v>
      </c>
      <c r="P52" s="196" t="s">
        <v>195</v>
      </c>
      <c r="Q52" s="193" t="s">
        <v>275</v>
      </c>
    </row>
    <row r="53" spans="2:22" s="5" customFormat="1" ht="24" customHeight="1">
      <c r="B53" s="586" t="s">
        <v>181</v>
      </c>
      <c r="C53" s="583" t="s">
        <v>129</v>
      </c>
      <c r="D53" s="584"/>
      <c r="E53" s="585"/>
      <c r="F53" s="392" t="s">
        <v>297</v>
      </c>
      <c r="G53" s="564"/>
      <c r="H53" s="565"/>
      <c r="I53" s="185" t="s">
        <v>271</v>
      </c>
      <c r="J53" s="392"/>
      <c r="K53" s="564"/>
      <c r="L53" s="565"/>
      <c r="M53" s="290" t="s">
        <v>271</v>
      </c>
      <c r="N53" s="392" t="s">
        <v>298</v>
      </c>
      <c r="O53" s="564"/>
      <c r="P53" s="565"/>
      <c r="Q53" s="192" t="s">
        <v>271</v>
      </c>
    </row>
    <row r="54" spans="2:22" s="5" customFormat="1" ht="24" customHeight="1" thickBot="1">
      <c r="B54" s="587"/>
      <c r="C54" s="134" t="s">
        <v>132</v>
      </c>
      <c r="D54" s="135" t="s">
        <v>133</v>
      </c>
      <c r="E54" s="157" t="s">
        <v>134</v>
      </c>
      <c r="F54" s="120" t="s">
        <v>287</v>
      </c>
      <c r="G54" s="152" t="s">
        <v>195</v>
      </c>
      <c r="H54" s="121" t="s">
        <v>195</v>
      </c>
      <c r="I54" s="186" t="s">
        <v>275</v>
      </c>
      <c r="J54" s="120"/>
      <c r="K54" s="152"/>
      <c r="L54" s="121"/>
      <c r="M54" s="198"/>
      <c r="N54" s="197" t="s">
        <v>299</v>
      </c>
      <c r="O54" s="196" t="s">
        <v>195</v>
      </c>
      <c r="P54" s="196" t="s">
        <v>195</v>
      </c>
      <c r="Q54" s="193" t="s">
        <v>275</v>
      </c>
    </row>
    <row r="55" spans="2:22" s="5" customFormat="1" ht="24" customHeight="1">
      <c r="B55" s="586" t="s">
        <v>182</v>
      </c>
      <c r="C55" s="583" t="s">
        <v>129</v>
      </c>
      <c r="D55" s="584"/>
      <c r="E55" s="585"/>
      <c r="F55" s="392" t="s">
        <v>300</v>
      </c>
      <c r="G55" s="564"/>
      <c r="H55" s="565"/>
      <c r="I55" s="185" t="s">
        <v>271</v>
      </c>
      <c r="J55" s="392"/>
      <c r="K55" s="564"/>
      <c r="L55" s="565"/>
      <c r="M55" s="290" t="s">
        <v>271</v>
      </c>
      <c r="N55" s="392"/>
      <c r="O55" s="564"/>
      <c r="P55" s="565"/>
      <c r="Q55" s="290" t="s">
        <v>271</v>
      </c>
    </row>
    <row r="56" spans="2:22" s="5" customFormat="1" ht="24" customHeight="1" thickBot="1">
      <c r="B56" s="587"/>
      <c r="C56" s="134" t="s">
        <v>132</v>
      </c>
      <c r="D56" s="135" t="s">
        <v>133</v>
      </c>
      <c r="E56" s="157" t="s">
        <v>134</v>
      </c>
      <c r="F56" s="122" t="s">
        <v>299</v>
      </c>
      <c r="G56" s="151" t="s">
        <v>195</v>
      </c>
      <c r="H56" s="121" t="s">
        <v>195</v>
      </c>
      <c r="I56" s="186" t="s">
        <v>275</v>
      </c>
      <c r="J56" s="155"/>
      <c r="K56" s="158"/>
      <c r="L56" s="123"/>
      <c r="M56" s="198"/>
      <c r="N56" s="197"/>
      <c r="O56" s="196"/>
      <c r="P56" s="196"/>
      <c r="Q56" s="198"/>
    </row>
    <row r="57" spans="2:22" s="5" customFormat="1" ht="24" customHeight="1">
      <c r="B57" s="586" t="s">
        <v>183</v>
      </c>
      <c r="C57" s="583" t="s">
        <v>129</v>
      </c>
      <c r="D57" s="584"/>
      <c r="E57" s="585"/>
      <c r="F57" s="392" t="s">
        <v>301</v>
      </c>
      <c r="G57" s="564"/>
      <c r="H57" s="565"/>
      <c r="I57" s="185" t="s">
        <v>271</v>
      </c>
      <c r="J57" s="392"/>
      <c r="K57" s="564"/>
      <c r="L57" s="565"/>
      <c r="M57" s="290" t="s">
        <v>271</v>
      </c>
      <c r="N57" s="392"/>
      <c r="O57" s="564"/>
      <c r="P57" s="565"/>
      <c r="Q57" s="290" t="s">
        <v>271</v>
      </c>
    </row>
    <row r="58" spans="2:22" s="5" customFormat="1" ht="24" customHeight="1" thickBot="1">
      <c r="B58" s="588"/>
      <c r="C58" s="132" t="s">
        <v>132</v>
      </c>
      <c r="D58" s="135" t="s">
        <v>133</v>
      </c>
      <c r="E58" s="157" t="s">
        <v>134</v>
      </c>
      <c r="F58" s="124" t="s">
        <v>287</v>
      </c>
      <c r="G58" s="153" t="s">
        <v>143</v>
      </c>
      <c r="H58" s="125" t="s">
        <v>156</v>
      </c>
      <c r="I58" s="186" t="s">
        <v>275</v>
      </c>
      <c r="J58" s="156"/>
      <c r="K58" s="159"/>
      <c r="L58" s="125"/>
      <c r="M58" s="198"/>
      <c r="N58" s="199"/>
      <c r="O58" s="200"/>
      <c r="P58" s="200"/>
      <c r="Q58" s="198"/>
    </row>
    <row r="59" spans="2:22" s="5" customFormat="1" ht="24" customHeight="1" thickBot="1">
      <c r="B59" s="531" t="s">
        <v>302</v>
      </c>
      <c r="C59" s="532"/>
      <c r="D59" s="532"/>
      <c r="E59" s="533"/>
      <c r="F59" s="479" t="s">
        <v>303</v>
      </c>
      <c r="G59" s="480"/>
      <c r="H59" s="480"/>
      <c r="I59" s="187" t="s">
        <v>275</v>
      </c>
      <c r="J59" s="479"/>
      <c r="K59" s="480"/>
      <c r="L59" s="481"/>
      <c r="M59" s="201" t="s">
        <v>281</v>
      </c>
      <c r="N59" s="566" t="s">
        <v>304</v>
      </c>
      <c r="O59" s="567"/>
      <c r="P59" s="567"/>
      <c r="Q59" s="202" t="s">
        <v>275</v>
      </c>
    </row>
    <row r="60" spans="2:22" s="5" customFormat="1" ht="24" customHeight="1" thickBot="1">
      <c r="B60" s="531" t="s">
        <v>305</v>
      </c>
      <c r="C60" s="532"/>
      <c r="D60" s="532"/>
      <c r="E60" s="533"/>
      <c r="F60" s="371">
        <v>15</v>
      </c>
      <c r="G60" s="372"/>
      <c r="H60" s="372"/>
      <c r="I60" s="373"/>
      <c r="J60" s="371">
        <v>0</v>
      </c>
      <c r="K60" s="372"/>
      <c r="L60" s="372"/>
      <c r="M60" s="373"/>
      <c r="N60" s="395">
        <v>2</v>
      </c>
      <c r="O60" s="396"/>
      <c r="P60" s="396"/>
      <c r="Q60" s="397"/>
    </row>
    <row r="61" spans="2:22" s="5" customFormat="1" ht="24" customHeight="1" thickBot="1">
      <c r="B61" s="531" t="s">
        <v>188</v>
      </c>
      <c r="C61" s="532"/>
      <c r="D61" s="532"/>
      <c r="E61" s="533"/>
      <c r="F61" s="371" t="s">
        <v>306</v>
      </c>
      <c r="G61" s="372"/>
      <c r="H61" s="373"/>
      <c r="I61" s="187" t="s">
        <v>307</v>
      </c>
      <c r="J61" s="371" t="s">
        <v>308</v>
      </c>
      <c r="K61" s="372"/>
      <c r="L61" s="373"/>
      <c r="M61" s="201" t="s">
        <v>309</v>
      </c>
      <c r="N61" s="395" t="s">
        <v>310</v>
      </c>
      <c r="O61" s="396"/>
      <c r="P61" s="396"/>
      <c r="Q61" s="201" t="s">
        <v>309</v>
      </c>
    </row>
    <row r="62" spans="2:22" s="5" customFormat="1" ht="24" customHeight="1" thickBot="1">
      <c r="B62" s="580" t="s">
        <v>189</v>
      </c>
      <c r="C62" s="581"/>
      <c r="D62" s="581"/>
      <c r="E62" s="582"/>
      <c r="F62" s="371">
        <v>1</v>
      </c>
      <c r="G62" s="372"/>
      <c r="H62" s="372"/>
      <c r="I62" s="373"/>
      <c r="J62" s="371">
        <v>3</v>
      </c>
      <c r="K62" s="372"/>
      <c r="L62" s="372"/>
      <c r="M62" s="373"/>
      <c r="N62" s="203"/>
      <c r="O62" s="204">
        <v>4</v>
      </c>
      <c r="P62" s="204"/>
      <c r="Q62" s="205"/>
    </row>
    <row r="63" spans="2:22" s="5" customFormat="1" ht="24" customHeight="1" thickBot="1">
      <c r="B63" s="482" t="s">
        <v>311</v>
      </c>
      <c r="C63" s="483"/>
      <c r="D63" s="483"/>
      <c r="E63" s="484"/>
      <c r="F63" s="371">
        <v>1</v>
      </c>
      <c r="G63" s="372"/>
      <c r="H63" s="372"/>
      <c r="I63" s="373"/>
      <c r="J63" s="371">
        <v>2</v>
      </c>
      <c r="K63" s="372"/>
      <c r="L63" s="372"/>
      <c r="M63" s="373"/>
      <c r="N63" s="203"/>
      <c r="O63" s="204">
        <v>3</v>
      </c>
      <c r="P63" s="204"/>
      <c r="Q63" s="205"/>
    </row>
    <row r="64" spans="2:22" s="5" customFormat="1" ht="24" customHeight="1" thickBot="1">
      <c r="B64" s="482" t="s">
        <v>193</v>
      </c>
      <c r="C64" s="483"/>
      <c r="D64" s="483"/>
      <c r="E64" s="484"/>
      <c r="F64" s="522" t="s">
        <v>194</v>
      </c>
      <c r="G64" s="523"/>
      <c r="H64" s="523"/>
      <c r="I64" s="524"/>
      <c r="J64" s="522" t="s">
        <v>195</v>
      </c>
      <c r="K64" s="523"/>
      <c r="L64" s="523"/>
      <c r="M64" s="524"/>
      <c r="N64" s="206"/>
      <c r="O64" s="207" t="s">
        <v>195</v>
      </c>
      <c r="P64" s="208"/>
      <c r="Q64" s="209"/>
    </row>
    <row r="65" spans="2:17" s="5" customFormat="1" ht="24" customHeight="1" thickBot="1">
      <c r="B65" s="482" t="s">
        <v>198</v>
      </c>
      <c r="C65" s="483"/>
      <c r="D65" s="483"/>
      <c r="E65" s="484"/>
      <c r="F65" s="371" t="s">
        <v>194</v>
      </c>
      <c r="G65" s="372"/>
      <c r="H65" s="372"/>
      <c r="I65" s="373"/>
      <c r="J65" s="371" t="s">
        <v>195</v>
      </c>
      <c r="K65" s="372"/>
      <c r="L65" s="372"/>
      <c r="M65" s="373"/>
      <c r="N65" s="203"/>
      <c r="O65" s="181" t="s">
        <v>194</v>
      </c>
      <c r="P65" s="204"/>
      <c r="Q65" s="205"/>
    </row>
    <row r="66" spans="2:17" s="5" customFormat="1" ht="24" customHeight="1" thickBot="1">
      <c r="B66" s="482" t="s">
        <v>312</v>
      </c>
      <c r="C66" s="483"/>
      <c r="D66" s="483"/>
      <c r="E66" s="484"/>
      <c r="F66" s="371" t="s">
        <v>204</v>
      </c>
      <c r="G66" s="372"/>
      <c r="H66" s="372"/>
      <c r="I66" s="373"/>
      <c r="J66" s="371" t="s">
        <v>205</v>
      </c>
      <c r="K66" s="372"/>
      <c r="L66" s="372"/>
      <c r="M66" s="373"/>
      <c r="N66" s="203"/>
      <c r="O66" s="204" t="s">
        <v>204</v>
      </c>
      <c r="P66" s="204"/>
      <c r="Q66" s="205"/>
    </row>
    <row r="67" spans="2:17" s="5" customFormat="1" ht="24" customHeight="1" thickBot="1">
      <c r="B67" s="525" t="s">
        <v>208</v>
      </c>
      <c r="C67" s="526"/>
      <c r="D67" s="526"/>
      <c r="E67" s="527"/>
      <c r="F67" s="556" t="s">
        <v>487</v>
      </c>
      <c r="G67" s="557"/>
      <c r="H67" s="558"/>
      <c r="I67" s="187" t="s">
        <v>314</v>
      </c>
      <c r="J67" s="556" t="s">
        <v>487</v>
      </c>
      <c r="K67" s="557"/>
      <c r="L67" s="558"/>
      <c r="M67" s="201"/>
      <c r="N67" s="556" t="s">
        <v>487</v>
      </c>
      <c r="O67" s="557"/>
      <c r="P67" s="558"/>
      <c r="Q67" s="201" t="s">
        <v>314</v>
      </c>
    </row>
    <row r="68" spans="2:17" s="5" customFormat="1" ht="24" customHeight="1">
      <c r="B68" s="68"/>
      <c r="C68" s="68"/>
      <c r="D68" s="68"/>
      <c r="E68" s="68"/>
      <c r="F68" s="69"/>
      <c r="G68" s="69"/>
      <c r="H68" s="69"/>
      <c r="I68" s="69"/>
      <c r="J68" s="69"/>
      <c r="K68" s="69"/>
      <c r="L68" s="69"/>
      <c r="M68" s="69"/>
      <c r="N68" s="69"/>
    </row>
    <row r="69" spans="2:17" s="5" customFormat="1" ht="24" customHeight="1">
      <c r="B69" s="68"/>
      <c r="C69" s="68"/>
      <c r="D69" s="68"/>
      <c r="E69" s="579" t="s">
        <v>213</v>
      </c>
      <c r="F69" s="579"/>
      <c r="G69" s="579"/>
      <c r="H69" s="579"/>
      <c r="I69" s="579"/>
      <c r="J69" s="579"/>
      <c r="K69" s="579"/>
      <c r="L69" s="579"/>
      <c r="M69" s="150"/>
      <c r="N69" s="231"/>
      <c r="O69" s="140"/>
      <c r="P69" s="140"/>
    </row>
    <row r="70" spans="2:17" ht="16.2">
      <c r="E70" s="70"/>
      <c r="F70" s="70"/>
      <c r="G70" s="70"/>
      <c r="H70" s="70"/>
      <c r="I70" s="70"/>
      <c r="J70" s="70"/>
      <c r="K70" s="70"/>
      <c r="L70" s="67"/>
      <c r="M70" s="67"/>
      <c r="N70" s="67"/>
      <c r="O70" s="67"/>
      <c r="P70" s="67"/>
    </row>
    <row r="71" spans="2:17" ht="16.2">
      <c r="E71" s="70"/>
      <c r="F71" s="70" t="s">
        <v>214</v>
      </c>
      <c r="G71" s="70"/>
      <c r="H71" s="70"/>
      <c r="I71" s="70"/>
      <c r="J71" s="70"/>
      <c r="K71" s="70"/>
      <c r="L71" s="67"/>
      <c r="M71" s="67"/>
      <c r="N71" s="67"/>
      <c r="O71" s="67"/>
      <c r="P71" s="67"/>
    </row>
    <row r="72" spans="2:17" ht="16.2">
      <c r="E72" s="76">
        <v>1</v>
      </c>
      <c r="F72" s="70" t="s">
        <v>315</v>
      </c>
      <c r="G72" s="70"/>
      <c r="H72" s="70"/>
      <c r="I72" s="70"/>
      <c r="J72" s="70"/>
      <c r="K72" s="70"/>
      <c r="L72" s="67"/>
      <c r="M72" s="67"/>
      <c r="N72" s="67"/>
      <c r="O72" s="67"/>
      <c r="P72" s="67"/>
    </row>
    <row r="73" spans="2:17" ht="16.2">
      <c r="E73" s="76">
        <v>2</v>
      </c>
      <c r="F73" s="70" t="s">
        <v>216</v>
      </c>
      <c r="G73" s="70"/>
      <c r="H73" s="70"/>
      <c r="I73" s="70"/>
      <c r="J73" s="70"/>
      <c r="K73" s="70"/>
      <c r="L73" s="67"/>
      <c r="M73" s="67"/>
      <c r="N73" s="67"/>
      <c r="O73" s="67"/>
      <c r="P73" s="67"/>
    </row>
    <row r="74" spans="2:17" ht="16.2">
      <c r="E74" s="76"/>
      <c r="F74" s="70" t="s">
        <v>217</v>
      </c>
      <c r="G74" s="70"/>
      <c r="H74" s="70"/>
      <c r="I74" s="70"/>
      <c r="J74" s="70"/>
      <c r="K74" s="70"/>
      <c r="L74" s="67"/>
      <c r="M74" s="67"/>
      <c r="N74" s="67"/>
      <c r="O74" s="67"/>
      <c r="P74" s="67"/>
    </row>
    <row r="75" spans="2:17" ht="16.2">
      <c r="E75" s="76">
        <v>3</v>
      </c>
      <c r="F75" s="70" t="s">
        <v>316</v>
      </c>
      <c r="G75" s="70"/>
      <c r="H75" s="70"/>
      <c r="I75" s="70"/>
      <c r="J75" s="70"/>
      <c r="K75" s="70"/>
      <c r="L75" s="67"/>
      <c r="M75" s="67"/>
      <c r="N75" s="67"/>
      <c r="O75" s="67"/>
      <c r="P75" s="67"/>
    </row>
    <row r="76" spans="2:17" ht="16.2">
      <c r="E76" s="76">
        <v>4</v>
      </c>
      <c r="F76" s="70" t="s">
        <v>317</v>
      </c>
      <c r="G76" s="70"/>
      <c r="H76" s="70"/>
      <c r="I76" s="70"/>
      <c r="J76" s="70"/>
      <c r="K76" s="70"/>
      <c r="L76" s="67"/>
      <c r="M76" s="67"/>
      <c r="N76" s="67"/>
      <c r="O76" s="67"/>
      <c r="P76" s="67"/>
    </row>
    <row r="77" spans="2:17" ht="16.2">
      <c r="E77" s="70"/>
      <c r="F77" s="70" t="s">
        <v>318</v>
      </c>
      <c r="G77" s="70"/>
      <c r="H77" s="70"/>
      <c r="I77" s="70"/>
      <c r="J77" s="70"/>
      <c r="K77" s="70"/>
      <c r="L77" s="67"/>
      <c r="M77" s="67"/>
      <c r="N77" s="67"/>
      <c r="O77" s="67"/>
      <c r="P77" s="67"/>
    </row>
    <row r="78" spans="2:17" ht="16.2">
      <c r="E78" s="76">
        <v>5</v>
      </c>
      <c r="F78" s="70" t="s">
        <v>319</v>
      </c>
      <c r="G78" s="70"/>
      <c r="H78" s="70"/>
      <c r="I78" s="70"/>
      <c r="J78" s="70"/>
      <c r="K78" s="70"/>
      <c r="L78" s="67"/>
      <c r="M78" s="67"/>
      <c r="N78" s="67"/>
      <c r="O78" s="67"/>
      <c r="P78" s="67"/>
    </row>
    <row r="79" spans="2:17" ht="16.2">
      <c r="E79" s="70" t="s">
        <v>320</v>
      </c>
      <c r="F79" s="70"/>
      <c r="G79" s="70"/>
      <c r="H79" s="70"/>
      <c r="I79" s="70"/>
      <c r="J79" s="70"/>
      <c r="K79" s="70"/>
      <c r="L79" s="67"/>
      <c r="M79" s="67"/>
      <c r="N79" s="67"/>
      <c r="O79" s="67"/>
      <c r="P79" s="67"/>
    </row>
    <row r="80" spans="2:17" ht="16.2">
      <c r="E80" s="70"/>
      <c r="F80" s="70"/>
      <c r="G80" s="70"/>
      <c r="H80" s="70"/>
      <c r="I80" s="70"/>
      <c r="J80" s="70"/>
      <c r="K80" s="70"/>
      <c r="L80" s="67"/>
      <c r="M80" s="67"/>
      <c r="N80" s="67"/>
      <c r="O80" s="67"/>
      <c r="P80" s="67"/>
    </row>
    <row r="81" spans="9:9">
      <c r="I81" s="1"/>
    </row>
    <row r="82" spans="9:9">
      <c r="I82" s="1"/>
    </row>
    <row r="83" spans="9:9">
      <c r="I83" s="1"/>
    </row>
    <row r="84" spans="9:9">
      <c r="I84" s="1"/>
    </row>
    <row r="85" spans="9:9">
      <c r="I85" s="1"/>
    </row>
    <row r="86" spans="9:9">
      <c r="I86" s="1"/>
    </row>
    <row r="87" spans="9:9">
      <c r="I87" s="1"/>
    </row>
    <row r="88" spans="9:9">
      <c r="I88" s="1"/>
    </row>
    <row r="89" spans="9:9">
      <c r="I89" s="1"/>
    </row>
    <row r="90" spans="9:9">
      <c r="I90" s="1"/>
    </row>
    <row r="91" spans="9:9">
      <c r="I91" s="1"/>
    </row>
    <row r="92" spans="9:9">
      <c r="I92" s="1"/>
    </row>
    <row r="93" spans="9:9">
      <c r="I93" s="1"/>
    </row>
    <row r="94" spans="9:9">
      <c r="I94" s="1"/>
    </row>
    <row r="95" spans="9:9">
      <c r="I95" s="1"/>
    </row>
    <row r="96" spans="9:9">
      <c r="I96" s="1"/>
    </row>
    <row r="97" spans="9:9">
      <c r="I97" s="1"/>
    </row>
    <row r="98" spans="9:9">
      <c r="I98" s="1"/>
    </row>
    <row r="99" spans="9:9">
      <c r="I99" s="1"/>
    </row>
    <row r="100" spans="9:9">
      <c r="I100" s="1"/>
    </row>
    <row r="101" spans="9:9">
      <c r="I101" s="1"/>
    </row>
    <row r="102" spans="9:9">
      <c r="I102" s="1"/>
    </row>
    <row r="103" spans="9:9">
      <c r="I103" s="1"/>
    </row>
    <row r="104" spans="9:9">
      <c r="I104" s="1"/>
    </row>
    <row r="105" spans="9:9">
      <c r="I105" s="1"/>
    </row>
    <row r="106" spans="9:9">
      <c r="I106" s="1"/>
    </row>
    <row r="107" spans="9:9">
      <c r="I107" s="1"/>
    </row>
    <row r="108" spans="9:9">
      <c r="I108" s="1"/>
    </row>
    <row r="109" spans="9:9">
      <c r="I109" s="1"/>
    </row>
    <row r="110" spans="9:9">
      <c r="I110" s="1"/>
    </row>
    <row r="111" spans="9:9">
      <c r="I111" s="1"/>
    </row>
    <row r="112" spans="9:9">
      <c r="I112" s="1"/>
    </row>
    <row r="113" spans="9:9">
      <c r="I113" s="1"/>
    </row>
    <row r="114" spans="9:9">
      <c r="I114" s="1"/>
    </row>
    <row r="115" spans="9:9">
      <c r="I115" s="1"/>
    </row>
    <row r="116" spans="9:9">
      <c r="I116" s="1"/>
    </row>
    <row r="117" spans="9:9">
      <c r="I117" s="1"/>
    </row>
    <row r="118" spans="9:9">
      <c r="I118" s="1"/>
    </row>
    <row r="119" spans="9:9">
      <c r="I119" s="1"/>
    </row>
    <row r="120" spans="9:9">
      <c r="I120" s="1"/>
    </row>
    <row r="121" spans="9:9">
      <c r="I121" s="1"/>
    </row>
    <row r="122" spans="9:9">
      <c r="I122" s="1"/>
    </row>
    <row r="123" spans="9:9">
      <c r="I123" s="1"/>
    </row>
    <row r="124" spans="9:9">
      <c r="I124" s="1"/>
    </row>
    <row r="125" spans="9:9">
      <c r="I125" s="1"/>
    </row>
    <row r="126" spans="9:9">
      <c r="I126" s="1"/>
    </row>
    <row r="127" spans="9:9">
      <c r="I127" s="1"/>
    </row>
    <row r="128" spans="9:9">
      <c r="I128" s="1"/>
    </row>
    <row r="129" spans="9:9">
      <c r="I129" s="1"/>
    </row>
    <row r="130" spans="9:9">
      <c r="I130" s="1"/>
    </row>
    <row r="131" spans="9:9">
      <c r="I131" s="1"/>
    </row>
    <row r="132" spans="9:9">
      <c r="I132" s="1"/>
    </row>
    <row r="133" spans="9:9">
      <c r="I133" s="1"/>
    </row>
    <row r="134" spans="9:9">
      <c r="I134" s="1"/>
    </row>
    <row r="135" spans="9:9">
      <c r="I135" s="1"/>
    </row>
    <row r="136" spans="9:9">
      <c r="I136" s="1"/>
    </row>
    <row r="137" spans="9:9">
      <c r="I137" s="1"/>
    </row>
    <row r="138" spans="9:9">
      <c r="I138" s="1"/>
    </row>
    <row r="139" spans="9:9">
      <c r="I139" s="1"/>
    </row>
    <row r="140" spans="9:9">
      <c r="I140" s="1"/>
    </row>
    <row r="141" spans="9:9">
      <c r="I141" s="1"/>
    </row>
    <row r="142" spans="9:9">
      <c r="I142" s="1"/>
    </row>
    <row r="143" spans="9:9">
      <c r="I143" s="1"/>
    </row>
    <row r="144" spans="9:9">
      <c r="I144" s="1"/>
    </row>
    <row r="145" spans="9:9">
      <c r="I145" s="1"/>
    </row>
    <row r="146" spans="9:9">
      <c r="I146" s="1"/>
    </row>
    <row r="147" spans="9:9">
      <c r="I147" s="1"/>
    </row>
    <row r="148" spans="9:9">
      <c r="I148" s="1"/>
    </row>
    <row r="149" spans="9:9">
      <c r="I149" s="1"/>
    </row>
    <row r="150" spans="9:9">
      <c r="I150" s="1"/>
    </row>
    <row r="151" spans="9:9">
      <c r="I151" s="1"/>
    </row>
    <row r="152" spans="9:9">
      <c r="I152" s="1"/>
    </row>
    <row r="153" spans="9:9">
      <c r="I153" s="1"/>
    </row>
    <row r="154" spans="9:9">
      <c r="I154" s="1"/>
    </row>
    <row r="155" spans="9:9">
      <c r="I155" s="1"/>
    </row>
    <row r="156" spans="9:9">
      <c r="I156" s="1"/>
    </row>
    <row r="157" spans="9:9">
      <c r="I157" s="1"/>
    </row>
    <row r="158" spans="9:9">
      <c r="I158" s="1"/>
    </row>
    <row r="159" spans="9:9">
      <c r="I159" s="1"/>
    </row>
    <row r="160" spans="9:9">
      <c r="I160" s="1"/>
    </row>
    <row r="161" spans="9:9">
      <c r="I161" s="1"/>
    </row>
    <row r="162" spans="9:9">
      <c r="I162" s="1"/>
    </row>
    <row r="163" spans="9:9">
      <c r="I163" s="1"/>
    </row>
    <row r="164" spans="9:9">
      <c r="I164" s="1"/>
    </row>
    <row r="165" spans="9:9">
      <c r="I165" s="1"/>
    </row>
    <row r="166" spans="9:9">
      <c r="I166" s="1"/>
    </row>
    <row r="167" spans="9:9">
      <c r="I167" s="1"/>
    </row>
    <row r="168" spans="9:9">
      <c r="I168" s="1"/>
    </row>
    <row r="169" spans="9:9">
      <c r="I169" s="1"/>
    </row>
    <row r="170" spans="9:9">
      <c r="I170" s="1"/>
    </row>
    <row r="171" spans="9:9">
      <c r="I171" s="1"/>
    </row>
    <row r="172" spans="9:9">
      <c r="I172" s="1"/>
    </row>
    <row r="173" spans="9:9">
      <c r="I173" s="1"/>
    </row>
    <row r="174" spans="9:9">
      <c r="I174" s="1"/>
    </row>
    <row r="175" spans="9:9">
      <c r="I175" s="1"/>
    </row>
    <row r="176" spans="9:9">
      <c r="I176" s="1"/>
    </row>
    <row r="177" spans="9:9">
      <c r="I177" s="1"/>
    </row>
    <row r="178" spans="9:9">
      <c r="I178" s="1"/>
    </row>
    <row r="179" spans="9:9">
      <c r="I179" s="1"/>
    </row>
    <row r="180" spans="9:9">
      <c r="I180" s="1"/>
    </row>
    <row r="181" spans="9:9">
      <c r="I181" s="1"/>
    </row>
    <row r="182" spans="9:9">
      <c r="I182" s="1"/>
    </row>
    <row r="183" spans="9:9">
      <c r="I183" s="1"/>
    </row>
    <row r="184" spans="9:9">
      <c r="I184" s="1"/>
    </row>
    <row r="185" spans="9:9">
      <c r="I185" s="1"/>
    </row>
    <row r="186" spans="9:9">
      <c r="I186" s="1"/>
    </row>
    <row r="187" spans="9:9">
      <c r="I187" s="1"/>
    </row>
    <row r="188" spans="9:9">
      <c r="I188" s="1"/>
    </row>
    <row r="189" spans="9:9">
      <c r="I189" s="1"/>
    </row>
    <row r="190" spans="9:9">
      <c r="I190" s="1"/>
    </row>
    <row r="191" spans="9:9">
      <c r="I191" s="1"/>
    </row>
    <row r="192" spans="9:9">
      <c r="I192" s="1"/>
    </row>
    <row r="193" spans="9:9">
      <c r="I193" s="1"/>
    </row>
    <row r="194" spans="9:9">
      <c r="I194" s="1"/>
    </row>
    <row r="195" spans="9:9">
      <c r="I195" s="1"/>
    </row>
    <row r="196" spans="9:9">
      <c r="I196" s="1"/>
    </row>
    <row r="197" spans="9:9">
      <c r="I197" s="1"/>
    </row>
    <row r="198" spans="9:9">
      <c r="I198" s="1"/>
    </row>
    <row r="199" spans="9:9">
      <c r="I199" s="1"/>
    </row>
    <row r="200" spans="9:9">
      <c r="I200" s="1"/>
    </row>
    <row r="201" spans="9:9">
      <c r="I201" s="1"/>
    </row>
    <row r="202" spans="9:9">
      <c r="I202" s="1"/>
    </row>
    <row r="203" spans="9:9">
      <c r="I203" s="1"/>
    </row>
    <row r="204" spans="9:9">
      <c r="I204" s="1"/>
    </row>
    <row r="205" spans="9:9">
      <c r="I205" s="1"/>
    </row>
    <row r="206" spans="9:9">
      <c r="I206" s="1"/>
    </row>
    <row r="207" spans="9:9">
      <c r="I207" s="1"/>
    </row>
    <row r="208" spans="9:9">
      <c r="I208" s="1"/>
    </row>
    <row r="209" spans="9:9">
      <c r="I209" s="1"/>
    </row>
    <row r="210" spans="9:9">
      <c r="I210" s="1"/>
    </row>
    <row r="211" spans="9:9">
      <c r="I211" s="1"/>
    </row>
    <row r="212" spans="9:9">
      <c r="I212" s="1"/>
    </row>
    <row r="213" spans="9:9">
      <c r="I213" s="1"/>
    </row>
    <row r="214" spans="9:9">
      <c r="I214" s="1"/>
    </row>
    <row r="215" spans="9:9">
      <c r="I215" s="1"/>
    </row>
    <row r="216" spans="9:9">
      <c r="I216" s="1"/>
    </row>
    <row r="217" spans="9:9">
      <c r="I217" s="1"/>
    </row>
    <row r="218" spans="9:9">
      <c r="I218" s="1"/>
    </row>
    <row r="219" spans="9:9">
      <c r="I219" s="1"/>
    </row>
    <row r="220" spans="9:9">
      <c r="I220" s="1"/>
    </row>
    <row r="221" spans="9:9">
      <c r="I221" s="1"/>
    </row>
    <row r="222" spans="9:9">
      <c r="I222" s="1"/>
    </row>
    <row r="223" spans="9:9">
      <c r="I223" s="1"/>
    </row>
    <row r="224" spans="9:9">
      <c r="I224" s="1"/>
    </row>
    <row r="225" spans="9:9">
      <c r="I225" s="1"/>
    </row>
    <row r="226" spans="9:9">
      <c r="I226" s="1"/>
    </row>
    <row r="227" spans="9:9">
      <c r="I227" s="1"/>
    </row>
    <row r="228" spans="9:9">
      <c r="I228" s="1"/>
    </row>
    <row r="229" spans="9:9">
      <c r="I229" s="1"/>
    </row>
    <row r="230" spans="9:9">
      <c r="I230" s="1"/>
    </row>
    <row r="231" spans="9:9">
      <c r="I231" s="1"/>
    </row>
    <row r="232" spans="9:9">
      <c r="I232" s="1"/>
    </row>
    <row r="233" spans="9:9">
      <c r="I233" s="1"/>
    </row>
    <row r="234" spans="9:9">
      <c r="I234" s="1"/>
    </row>
    <row r="235" spans="9:9">
      <c r="I235" s="1"/>
    </row>
    <row r="236" spans="9:9">
      <c r="I236" s="1"/>
    </row>
    <row r="237" spans="9:9">
      <c r="I237" s="1"/>
    </row>
    <row r="238" spans="9:9">
      <c r="I238" s="1"/>
    </row>
    <row r="239" spans="9:9">
      <c r="I239" s="1"/>
    </row>
    <row r="240" spans="9:9">
      <c r="I240" s="1"/>
    </row>
    <row r="241" spans="9:9">
      <c r="I241" s="1"/>
    </row>
    <row r="242" spans="9:9">
      <c r="I242" s="1"/>
    </row>
    <row r="243" spans="9:9">
      <c r="I243" s="1"/>
    </row>
    <row r="244" spans="9:9">
      <c r="I244" s="1"/>
    </row>
    <row r="245" spans="9:9">
      <c r="I245" s="1"/>
    </row>
    <row r="246" spans="9:9">
      <c r="I246" s="1"/>
    </row>
    <row r="247" spans="9:9">
      <c r="I247" s="1"/>
    </row>
    <row r="248" spans="9:9">
      <c r="I248" s="1"/>
    </row>
    <row r="249" spans="9:9">
      <c r="I249" s="1"/>
    </row>
    <row r="250" spans="9:9">
      <c r="I250" s="1"/>
    </row>
    <row r="251" spans="9:9">
      <c r="I251" s="1"/>
    </row>
    <row r="252" spans="9:9">
      <c r="I252" s="1"/>
    </row>
    <row r="253" spans="9:9">
      <c r="I253" s="1"/>
    </row>
    <row r="254" spans="9:9">
      <c r="I254" s="1"/>
    </row>
    <row r="255" spans="9:9">
      <c r="I255" s="1"/>
    </row>
    <row r="256" spans="9:9">
      <c r="I256" s="1"/>
    </row>
    <row r="257" spans="9:9">
      <c r="I257" s="1"/>
    </row>
    <row r="258" spans="9:9">
      <c r="I258" s="1"/>
    </row>
    <row r="259" spans="9:9">
      <c r="I259" s="1"/>
    </row>
    <row r="260" spans="9:9">
      <c r="I260" s="1"/>
    </row>
    <row r="261" spans="9:9">
      <c r="I261" s="1"/>
    </row>
    <row r="262" spans="9:9">
      <c r="I262" s="1"/>
    </row>
    <row r="263" spans="9:9">
      <c r="I263" s="1"/>
    </row>
    <row r="264" spans="9:9">
      <c r="I264" s="1"/>
    </row>
    <row r="265" spans="9:9">
      <c r="I265" s="1"/>
    </row>
    <row r="266" spans="9:9">
      <c r="I266" s="1"/>
    </row>
    <row r="267" spans="9:9">
      <c r="I267" s="1"/>
    </row>
    <row r="268" spans="9:9">
      <c r="I268" s="1"/>
    </row>
    <row r="269" spans="9:9">
      <c r="I269" s="1"/>
    </row>
    <row r="270" spans="9:9">
      <c r="I270" s="1"/>
    </row>
    <row r="271" spans="9:9">
      <c r="I271" s="1"/>
    </row>
    <row r="272" spans="9:9">
      <c r="I272" s="1"/>
    </row>
    <row r="273" spans="9:9">
      <c r="I273" s="1"/>
    </row>
    <row r="274" spans="9:9">
      <c r="I274" s="1"/>
    </row>
    <row r="275" spans="9:9">
      <c r="I275" s="1"/>
    </row>
    <row r="276" spans="9:9">
      <c r="I276" s="1"/>
    </row>
    <row r="277" spans="9:9">
      <c r="I277" s="1"/>
    </row>
    <row r="278" spans="9:9">
      <c r="I278" s="1"/>
    </row>
    <row r="279" spans="9:9">
      <c r="I279" s="1"/>
    </row>
    <row r="280" spans="9:9">
      <c r="I280" s="1"/>
    </row>
    <row r="281" spans="9:9">
      <c r="I281" s="1"/>
    </row>
    <row r="282" spans="9:9">
      <c r="I282" s="1"/>
    </row>
    <row r="283" spans="9:9">
      <c r="I283" s="1"/>
    </row>
    <row r="284" spans="9:9">
      <c r="I284" s="1"/>
    </row>
    <row r="285" spans="9:9">
      <c r="I285" s="1"/>
    </row>
    <row r="286" spans="9:9">
      <c r="I286" s="1"/>
    </row>
    <row r="287" spans="9:9">
      <c r="I287" s="1"/>
    </row>
    <row r="288" spans="9:9">
      <c r="I288" s="1"/>
    </row>
    <row r="289" spans="9:9">
      <c r="I289" s="1"/>
    </row>
    <row r="290" spans="9:9">
      <c r="I290" s="1"/>
    </row>
    <row r="291" spans="9:9">
      <c r="I291" s="1"/>
    </row>
    <row r="292" spans="9:9">
      <c r="I292" s="1"/>
    </row>
    <row r="293" spans="9:9">
      <c r="I293" s="1"/>
    </row>
    <row r="294" spans="9:9">
      <c r="I294" s="1"/>
    </row>
    <row r="295" spans="9:9">
      <c r="I295" s="1"/>
    </row>
    <row r="296" spans="9:9">
      <c r="I296" s="1"/>
    </row>
    <row r="297" spans="9:9">
      <c r="I297" s="1"/>
    </row>
    <row r="298" spans="9:9">
      <c r="I298" s="1"/>
    </row>
    <row r="299" spans="9:9">
      <c r="I299" s="1"/>
    </row>
    <row r="300" spans="9:9">
      <c r="I300" s="1"/>
    </row>
    <row r="301" spans="9:9">
      <c r="I301" s="1"/>
    </row>
    <row r="302" spans="9:9">
      <c r="I302" s="1"/>
    </row>
    <row r="303" spans="9:9">
      <c r="I303" s="1"/>
    </row>
    <row r="304" spans="9:9">
      <c r="I304" s="1"/>
    </row>
    <row r="305" spans="9:9">
      <c r="I305" s="1"/>
    </row>
    <row r="306" spans="9:9">
      <c r="I306" s="1"/>
    </row>
    <row r="307" spans="9:9">
      <c r="I307" s="1"/>
    </row>
    <row r="308" spans="9:9">
      <c r="I308" s="1"/>
    </row>
    <row r="309" spans="9:9">
      <c r="I309" s="1"/>
    </row>
    <row r="310" spans="9:9">
      <c r="I310" s="1"/>
    </row>
    <row r="311" spans="9:9">
      <c r="I311" s="1"/>
    </row>
    <row r="312" spans="9:9">
      <c r="I312" s="1"/>
    </row>
    <row r="313" spans="9:9">
      <c r="I313" s="1"/>
    </row>
    <row r="314" spans="9:9">
      <c r="I314" s="1"/>
    </row>
    <row r="315" spans="9:9">
      <c r="I315" s="1"/>
    </row>
    <row r="316" spans="9:9">
      <c r="I316" s="1"/>
    </row>
    <row r="317" spans="9:9">
      <c r="I317" s="1"/>
    </row>
    <row r="318" spans="9:9">
      <c r="I318" s="1"/>
    </row>
    <row r="319" spans="9:9">
      <c r="I319" s="1"/>
    </row>
    <row r="320" spans="9:9">
      <c r="I320" s="1"/>
    </row>
    <row r="321" spans="9:9">
      <c r="I321" s="1"/>
    </row>
    <row r="322" spans="9:9">
      <c r="I322" s="1"/>
    </row>
    <row r="323" spans="9:9">
      <c r="I323" s="1"/>
    </row>
    <row r="324" spans="9:9">
      <c r="I324" s="1"/>
    </row>
    <row r="325" spans="9:9">
      <c r="I325" s="1"/>
    </row>
    <row r="326" spans="9:9">
      <c r="I326" s="1"/>
    </row>
    <row r="327" spans="9:9">
      <c r="I327" s="1"/>
    </row>
    <row r="328" spans="9:9">
      <c r="I328" s="1"/>
    </row>
    <row r="329" spans="9:9">
      <c r="I329" s="1"/>
    </row>
    <row r="330" spans="9:9">
      <c r="I330" s="1"/>
    </row>
    <row r="331" spans="9:9">
      <c r="I331" s="1"/>
    </row>
    <row r="332" spans="9:9">
      <c r="I332" s="1"/>
    </row>
    <row r="333" spans="9:9">
      <c r="I333" s="1"/>
    </row>
    <row r="334" spans="9:9">
      <c r="I334" s="1"/>
    </row>
    <row r="335" spans="9:9">
      <c r="I335" s="1"/>
    </row>
    <row r="336" spans="9:9">
      <c r="I336" s="1"/>
    </row>
    <row r="337" spans="9:9">
      <c r="I337" s="1"/>
    </row>
    <row r="338" spans="9:9">
      <c r="I338" s="1"/>
    </row>
    <row r="339" spans="9:9">
      <c r="I339" s="1"/>
    </row>
    <row r="340" spans="9:9">
      <c r="I340" s="1"/>
    </row>
    <row r="341" spans="9:9">
      <c r="I341" s="1"/>
    </row>
    <row r="342" spans="9:9">
      <c r="I342" s="1"/>
    </row>
    <row r="343" spans="9:9">
      <c r="I343" s="1"/>
    </row>
    <row r="344" spans="9:9">
      <c r="I344" s="1"/>
    </row>
    <row r="345" spans="9:9">
      <c r="I345" s="1"/>
    </row>
    <row r="346" spans="9:9">
      <c r="I346" s="1"/>
    </row>
    <row r="347" spans="9:9">
      <c r="I347" s="1"/>
    </row>
    <row r="348" spans="9:9">
      <c r="I348" s="1"/>
    </row>
    <row r="349" spans="9:9">
      <c r="I349" s="1"/>
    </row>
    <row r="350" spans="9:9">
      <c r="I350" s="1"/>
    </row>
    <row r="351" spans="9:9">
      <c r="I351" s="1"/>
    </row>
    <row r="352" spans="9:9">
      <c r="I352" s="1"/>
    </row>
    <row r="353" spans="9:9">
      <c r="I353" s="1"/>
    </row>
    <row r="354" spans="9:9">
      <c r="I354" s="1"/>
    </row>
    <row r="355" spans="9:9">
      <c r="I355" s="1"/>
    </row>
    <row r="356" spans="9:9">
      <c r="I356" s="1"/>
    </row>
    <row r="357" spans="9:9">
      <c r="I357" s="1"/>
    </row>
    <row r="358" spans="9:9">
      <c r="I358" s="1"/>
    </row>
    <row r="359" spans="9:9">
      <c r="I359" s="1"/>
    </row>
    <row r="360" spans="9:9">
      <c r="I360" s="1"/>
    </row>
    <row r="361" spans="9:9">
      <c r="I361" s="1"/>
    </row>
    <row r="362" spans="9:9">
      <c r="I362" s="1"/>
    </row>
    <row r="363" spans="9:9">
      <c r="I363" s="1"/>
    </row>
    <row r="364" spans="9:9">
      <c r="I364" s="1"/>
    </row>
    <row r="365" spans="9:9">
      <c r="I365" s="1"/>
    </row>
    <row r="366" spans="9:9">
      <c r="I366" s="1"/>
    </row>
    <row r="367" spans="9:9">
      <c r="I367" s="1"/>
    </row>
    <row r="368" spans="9:9">
      <c r="I368" s="1"/>
    </row>
    <row r="369" spans="9:9">
      <c r="I369" s="1"/>
    </row>
    <row r="370" spans="9:9">
      <c r="I370" s="1"/>
    </row>
    <row r="371" spans="9:9">
      <c r="I371" s="1"/>
    </row>
    <row r="372" spans="9:9">
      <c r="I372" s="1"/>
    </row>
    <row r="373" spans="9:9">
      <c r="I373" s="1"/>
    </row>
    <row r="374" spans="9:9">
      <c r="I374" s="1"/>
    </row>
    <row r="375" spans="9:9">
      <c r="I375" s="1"/>
    </row>
    <row r="376" spans="9:9">
      <c r="I376" s="1"/>
    </row>
    <row r="377" spans="9:9">
      <c r="I377" s="1"/>
    </row>
    <row r="378" spans="9:9">
      <c r="I378" s="1"/>
    </row>
    <row r="379" spans="9:9">
      <c r="I379" s="1"/>
    </row>
    <row r="380" spans="9:9">
      <c r="I380" s="1"/>
    </row>
    <row r="381" spans="9:9">
      <c r="I381" s="1"/>
    </row>
    <row r="382" spans="9:9">
      <c r="I382" s="1"/>
    </row>
    <row r="383" spans="9:9">
      <c r="I383" s="1"/>
    </row>
    <row r="384" spans="9:9">
      <c r="I384" s="1"/>
    </row>
    <row r="385" spans="9:9">
      <c r="I385" s="1"/>
    </row>
    <row r="386" spans="9:9">
      <c r="I386" s="1"/>
    </row>
    <row r="387" spans="9:9">
      <c r="I387" s="1"/>
    </row>
    <row r="388" spans="9:9">
      <c r="I388" s="1"/>
    </row>
    <row r="389" spans="9:9">
      <c r="I389" s="1"/>
    </row>
    <row r="390" spans="9:9">
      <c r="I390" s="1"/>
    </row>
    <row r="391" spans="9:9">
      <c r="I391" s="1"/>
    </row>
    <row r="392" spans="9:9">
      <c r="I392" s="1"/>
    </row>
    <row r="393" spans="9:9">
      <c r="I393" s="1"/>
    </row>
    <row r="394" spans="9:9">
      <c r="I394" s="1"/>
    </row>
    <row r="395" spans="9:9">
      <c r="I395" s="1"/>
    </row>
    <row r="396" spans="9:9">
      <c r="I396" s="1"/>
    </row>
    <row r="397" spans="9:9">
      <c r="I397" s="1"/>
    </row>
    <row r="398" spans="9:9">
      <c r="I398" s="1"/>
    </row>
    <row r="399" spans="9:9">
      <c r="I399" s="1"/>
    </row>
    <row r="400" spans="9:9">
      <c r="I400" s="1"/>
    </row>
    <row r="401" spans="9:9">
      <c r="I401" s="1"/>
    </row>
    <row r="402" spans="9:9">
      <c r="I402" s="1"/>
    </row>
    <row r="403" spans="9:9">
      <c r="I403" s="1"/>
    </row>
    <row r="404" spans="9:9">
      <c r="I404" s="1"/>
    </row>
    <row r="405" spans="9:9">
      <c r="I405" s="1"/>
    </row>
    <row r="406" spans="9:9">
      <c r="I406" s="1"/>
    </row>
    <row r="407" spans="9:9">
      <c r="I407" s="1"/>
    </row>
    <row r="408" spans="9:9">
      <c r="I408" s="1"/>
    </row>
    <row r="409" spans="9:9">
      <c r="I409" s="1"/>
    </row>
    <row r="410" spans="9:9">
      <c r="I410" s="1"/>
    </row>
    <row r="411" spans="9:9">
      <c r="I411" s="1"/>
    </row>
    <row r="412" spans="9:9">
      <c r="I412" s="1"/>
    </row>
    <row r="413" spans="9:9">
      <c r="I413" s="1"/>
    </row>
    <row r="414" spans="9:9">
      <c r="I414" s="1"/>
    </row>
    <row r="415" spans="9:9">
      <c r="I415" s="1"/>
    </row>
    <row r="416" spans="9:9">
      <c r="I416" s="1"/>
    </row>
    <row r="417" spans="9:9">
      <c r="I417" s="1"/>
    </row>
    <row r="418" spans="9:9">
      <c r="I418" s="1"/>
    </row>
    <row r="419" spans="9:9">
      <c r="I419" s="1"/>
    </row>
    <row r="420" spans="9:9">
      <c r="I420" s="1"/>
    </row>
    <row r="421" spans="9:9">
      <c r="I421" s="1"/>
    </row>
    <row r="422" spans="9:9">
      <c r="I422" s="1"/>
    </row>
    <row r="423" spans="9:9">
      <c r="I423" s="1"/>
    </row>
    <row r="424" spans="9:9">
      <c r="I424" s="1"/>
    </row>
    <row r="425" spans="9:9">
      <c r="I425" s="1"/>
    </row>
    <row r="426" spans="9:9">
      <c r="I426" s="1"/>
    </row>
    <row r="427" spans="9:9">
      <c r="I427" s="1"/>
    </row>
    <row r="428" spans="9:9">
      <c r="I428" s="1"/>
    </row>
    <row r="429" spans="9:9">
      <c r="I429" s="1"/>
    </row>
    <row r="430" spans="9:9">
      <c r="I430" s="1"/>
    </row>
    <row r="431" spans="9:9">
      <c r="I431" s="1"/>
    </row>
    <row r="432" spans="9:9">
      <c r="I432" s="1"/>
    </row>
    <row r="433" spans="9:9">
      <c r="I433" s="1"/>
    </row>
    <row r="434" spans="9:9">
      <c r="I434" s="1"/>
    </row>
    <row r="435" spans="9:9">
      <c r="I435" s="1"/>
    </row>
    <row r="436" spans="9:9">
      <c r="I436" s="1"/>
    </row>
    <row r="437" spans="9:9">
      <c r="I437" s="1"/>
    </row>
    <row r="438" spans="9:9">
      <c r="I438" s="1"/>
    </row>
    <row r="439" spans="9:9">
      <c r="I439" s="1"/>
    </row>
    <row r="440" spans="9:9">
      <c r="I440" s="1"/>
    </row>
    <row r="441" spans="9:9">
      <c r="I441" s="1"/>
    </row>
    <row r="442" spans="9:9">
      <c r="I442" s="1"/>
    </row>
    <row r="443" spans="9:9">
      <c r="I443" s="1"/>
    </row>
    <row r="444" spans="9:9">
      <c r="I444" s="1"/>
    </row>
    <row r="445" spans="9:9">
      <c r="I445" s="1"/>
    </row>
    <row r="446" spans="9:9">
      <c r="I446" s="1"/>
    </row>
    <row r="447" spans="9:9">
      <c r="I447" s="1"/>
    </row>
    <row r="448" spans="9:9">
      <c r="I448" s="1"/>
    </row>
    <row r="449" spans="9:9">
      <c r="I449" s="1"/>
    </row>
    <row r="450" spans="9:9">
      <c r="I450" s="1"/>
    </row>
    <row r="451" spans="9:9">
      <c r="I451" s="1"/>
    </row>
    <row r="452" spans="9:9">
      <c r="I452" s="1"/>
    </row>
    <row r="453" spans="9:9">
      <c r="I453" s="1"/>
    </row>
    <row r="454" spans="9:9">
      <c r="I454" s="1"/>
    </row>
    <row r="455" spans="9:9">
      <c r="I455" s="1"/>
    </row>
    <row r="456" spans="9:9">
      <c r="I456" s="1"/>
    </row>
    <row r="457" spans="9:9">
      <c r="I457" s="1"/>
    </row>
    <row r="458" spans="9:9">
      <c r="I458" s="1"/>
    </row>
    <row r="459" spans="9:9">
      <c r="I459" s="1"/>
    </row>
    <row r="460" spans="9:9">
      <c r="I460" s="1"/>
    </row>
    <row r="461" spans="9:9">
      <c r="I461" s="1"/>
    </row>
    <row r="462" spans="9:9">
      <c r="I462" s="1"/>
    </row>
    <row r="463" spans="9:9">
      <c r="I463" s="1"/>
    </row>
    <row r="464" spans="9:9">
      <c r="I464" s="1"/>
    </row>
    <row r="465" spans="9:9">
      <c r="I465" s="1"/>
    </row>
    <row r="466" spans="9:9">
      <c r="I466" s="1"/>
    </row>
    <row r="467" spans="9:9">
      <c r="I467" s="1"/>
    </row>
    <row r="468" spans="9:9">
      <c r="I468" s="1"/>
    </row>
    <row r="469" spans="9:9">
      <c r="I469" s="1"/>
    </row>
    <row r="470" spans="9:9">
      <c r="I470" s="1"/>
    </row>
    <row r="471" spans="9:9">
      <c r="I471" s="1"/>
    </row>
    <row r="472" spans="9:9">
      <c r="I472" s="1"/>
    </row>
    <row r="473" spans="9:9">
      <c r="I473" s="1"/>
    </row>
    <row r="474" spans="9:9">
      <c r="I474" s="1"/>
    </row>
    <row r="475" spans="9:9">
      <c r="I475" s="1"/>
    </row>
    <row r="476" spans="9:9">
      <c r="I476" s="1"/>
    </row>
    <row r="477" spans="9:9">
      <c r="I477" s="1"/>
    </row>
    <row r="478" spans="9:9">
      <c r="I478" s="1"/>
    </row>
    <row r="479" spans="9:9">
      <c r="I479" s="1"/>
    </row>
    <row r="480" spans="9:9">
      <c r="I480" s="1"/>
    </row>
    <row r="481" spans="9:9">
      <c r="I481" s="1"/>
    </row>
    <row r="482" spans="9:9">
      <c r="I482" s="1"/>
    </row>
    <row r="483" spans="9:9">
      <c r="I483" s="1"/>
    </row>
    <row r="484" spans="9:9">
      <c r="I484" s="1"/>
    </row>
    <row r="485" spans="9:9">
      <c r="I485" s="1"/>
    </row>
    <row r="486" spans="9:9">
      <c r="I486" s="1"/>
    </row>
    <row r="487" spans="9:9">
      <c r="I487" s="1"/>
    </row>
    <row r="488" spans="9:9">
      <c r="I488" s="1"/>
    </row>
    <row r="489" spans="9:9">
      <c r="I489" s="1"/>
    </row>
    <row r="490" spans="9:9">
      <c r="I490" s="1"/>
    </row>
    <row r="491" spans="9:9">
      <c r="I491" s="1"/>
    </row>
    <row r="492" spans="9:9">
      <c r="I492" s="1"/>
    </row>
    <row r="493" spans="9:9">
      <c r="I493" s="1"/>
    </row>
    <row r="494" spans="9:9">
      <c r="I494" s="1"/>
    </row>
    <row r="495" spans="9:9">
      <c r="I495" s="1"/>
    </row>
    <row r="496" spans="9:9">
      <c r="I496" s="1"/>
    </row>
    <row r="497" spans="9:9">
      <c r="I497" s="1"/>
    </row>
    <row r="498" spans="9:9">
      <c r="I498" s="1"/>
    </row>
    <row r="499" spans="9:9">
      <c r="I499" s="1"/>
    </row>
    <row r="500" spans="9:9">
      <c r="I500" s="1"/>
    </row>
    <row r="501" spans="9:9">
      <c r="I501" s="1"/>
    </row>
    <row r="502" spans="9:9">
      <c r="I502" s="1"/>
    </row>
    <row r="503" spans="9:9">
      <c r="I503" s="1"/>
    </row>
    <row r="504" spans="9:9">
      <c r="I504" s="1"/>
    </row>
    <row r="505" spans="9:9">
      <c r="I505" s="1"/>
    </row>
    <row r="506" spans="9:9">
      <c r="I506" s="1"/>
    </row>
    <row r="507" spans="9:9">
      <c r="I507" s="1"/>
    </row>
    <row r="508" spans="9:9">
      <c r="I508" s="1"/>
    </row>
    <row r="509" spans="9:9">
      <c r="I509" s="1"/>
    </row>
    <row r="510" spans="9:9">
      <c r="I510" s="1"/>
    </row>
    <row r="511" spans="9:9">
      <c r="I511" s="1"/>
    </row>
    <row r="512" spans="9:9">
      <c r="I512" s="1"/>
    </row>
    <row r="513" spans="9:9">
      <c r="I513" s="1"/>
    </row>
    <row r="514" spans="9:9">
      <c r="I514" s="1"/>
    </row>
    <row r="515" spans="9:9">
      <c r="I515" s="1"/>
    </row>
    <row r="516" spans="9:9">
      <c r="I516" s="1"/>
    </row>
    <row r="517" spans="9:9">
      <c r="I517" s="1"/>
    </row>
    <row r="518" spans="9:9">
      <c r="I518" s="1"/>
    </row>
    <row r="519" spans="9:9">
      <c r="I519" s="1"/>
    </row>
    <row r="520" spans="9:9">
      <c r="I520" s="1"/>
    </row>
    <row r="521" spans="9:9">
      <c r="I521" s="1"/>
    </row>
    <row r="522" spans="9:9">
      <c r="I522" s="1"/>
    </row>
    <row r="523" spans="9:9">
      <c r="I523" s="1"/>
    </row>
    <row r="524" spans="9:9">
      <c r="I524" s="1"/>
    </row>
    <row r="525" spans="9:9">
      <c r="I525" s="1"/>
    </row>
    <row r="526" spans="9:9">
      <c r="I526" s="1"/>
    </row>
    <row r="527" spans="9:9">
      <c r="I527" s="1"/>
    </row>
    <row r="528" spans="9:9">
      <c r="I528" s="1"/>
    </row>
    <row r="529" spans="9:9">
      <c r="I529" s="1"/>
    </row>
    <row r="530" spans="9:9">
      <c r="I530" s="1"/>
    </row>
    <row r="531" spans="9:9">
      <c r="I531" s="1"/>
    </row>
    <row r="532" spans="9:9">
      <c r="I532" s="1"/>
    </row>
    <row r="533" spans="9:9">
      <c r="I533" s="1"/>
    </row>
    <row r="534" spans="9:9">
      <c r="I534" s="1"/>
    </row>
    <row r="535" spans="9:9">
      <c r="I535" s="1"/>
    </row>
    <row r="536" spans="9:9">
      <c r="I536" s="1"/>
    </row>
    <row r="537" spans="9:9">
      <c r="I537" s="1"/>
    </row>
    <row r="538" spans="9:9">
      <c r="I538" s="1"/>
    </row>
    <row r="539" spans="9:9">
      <c r="I539" s="1"/>
    </row>
    <row r="540" spans="9:9">
      <c r="I540" s="1"/>
    </row>
    <row r="541" spans="9:9">
      <c r="I541" s="1"/>
    </row>
    <row r="542" spans="9:9">
      <c r="I542" s="1"/>
    </row>
    <row r="543" spans="9:9">
      <c r="I543" s="1"/>
    </row>
    <row r="544" spans="9:9">
      <c r="I544" s="1"/>
    </row>
    <row r="545" spans="9:9">
      <c r="I545" s="1"/>
    </row>
    <row r="546" spans="9:9">
      <c r="I546" s="1"/>
    </row>
    <row r="547" spans="9:9">
      <c r="I547" s="1"/>
    </row>
    <row r="548" spans="9:9">
      <c r="I548" s="1"/>
    </row>
    <row r="549" spans="9:9">
      <c r="I549" s="1"/>
    </row>
    <row r="550" spans="9:9">
      <c r="I550" s="1"/>
    </row>
    <row r="551" spans="9:9">
      <c r="I551" s="1"/>
    </row>
    <row r="552" spans="9:9">
      <c r="I552" s="1"/>
    </row>
    <row r="553" spans="9:9">
      <c r="I553" s="1"/>
    </row>
    <row r="554" spans="9:9">
      <c r="I554" s="1"/>
    </row>
    <row r="555" spans="9:9">
      <c r="I555" s="1"/>
    </row>
    <row r="556" spans="9:9">
      <c r="I556" s="1"/>
    </row>
    <row r="557" spans="9:9">
      <c r="I557" s="1"/>
    </row>
    <row r="558" spans="9:9">
      <c r="I558" s="1"/>
    </row>
    <row r="559" spans="9:9">
      <c r="I559" s="1"/>
    </row>
    <row r="560" spans="9:9">
      <c r="I560" s="1"/>
    </row>
    <row r="561" spans="9:9">
      <c r="I561" s="1"/>
    </row>
    <row r="562" spans="9:9">
      <c r="I562" s="1"/>
    </row>
    <row r="563" spans="9:9">
      <c r="I563" s="1"/>
    </row>
    <row r="564" spans="9:9">
      <c r="I564" s="1"/>
    </row>
    <row r="565" spans="9:9">
      <c r="I565" s="1"/>
    </row>
    <row r="566" spans="9:9">
      <c r="I566" s="1"/>
    </row>
    <row r="567" spans="9:9">
      <c r="I567" s="1"/>
    </row>
    <row r="568" spans="9:9">
      <c r="I568" s="1"/>
    </row>
    <row r="569" spans="9:9">
      <c r="I569" s="1"/>
    </row>
    <row r="570" spans="9:9">
      <c r="I570" s="1"/>
    </row>
    <row r="571" spans="9:9">
      <c r="I571" s="1"/>
    </row>
    <row r="572" spans="9:9">
      <c r="I572" s="1"/>
    </row>
    <row r="573" spans="9:9">
      <c r="I573" s="1"/>
    </row>
    <row r="574" spans="9:9">
      <c r="I574" s="1"/>
    </row>
    <row r="575" spans="9:9">
      <c r="I575" s="1"/>
    </row>
    <row r="576" spans="9:9">
      <c r="I576" s="1"/>
    </row>
    <row r="577" spans="9:9">
      <c r="I577" s="1"/>
    </row>
    <row r="578" spans="9:9">
      <c r="I578" s="1"/>
    </row>
    <row r="579" spans="9:9">
      <c r="I579" s="1"/>
    </row>
    <row r="580" spans="9:9">
      <c r="I580" s="1"/>
    </row>
    <row r="581" spans="9:9">
      <c r="I581" s="1"/>
    </row>
    <row r="582" spans="9:9">
      <c r="I582" s="1"/>
    </row>
    <row r="583" spans="9:9">
      <c r="I583" s="1"/>
    </row>
    <row r="584" spans="9:9">
      <c r="I584" s="1"/>
    </row>
    <row r="585" spans="9:9">
      <c r="I585" s="1"/>
    </row>
    <row r="586" spans="9:9">
      <c r="I586" s="1"/>
    </row>
    <row r="587" spans="9:9">
      <c r="I587" s="1"/>
    </row>
    <row r="588" spans="9:9">
      <c r="I588" s="1"/>
    </row>
    <row r="589" spans="9:9">
      <c r="I589" s="1"/>
    </row>
    <row r="590" spans="9:9">
      <c r="I590" s="1"/>
    </row>
    <row r="591" spans="9:9">
      <c r="I591" s="1"/>
    </row>
    <row r="592" spans="9:9">
      <c r="I592" s="1"/>
    </row>
    <row r="593" spans="9:9">
      <c r="I593" s="1"/>
    </row>
    <row r="594" spans="9:9">
      <c r="I594" s="1"/>
    </row>
    <row r="595" spans="9:9">
      <c r="I595" s="1"/>
    </row>
    <row r="596" spans="9:9">
      <c r="I596" s="1"/>
    </row>
    <row r="597" spans="9:9">
      <c r="I597" s="1"/>
    </row>
    <row r="598" spans="9:9">
      <c r="I598" s="1"/>
    </row>
    <row r="599" spans="9:9">
      <c r="I599" s="1"/>
    </row>
    <row r="600" spans="9:9">
      <c r="I600" s="1"/>
    </row>
    <row r="601" spans="9:9">
      <c r="I601" s="1"/>
    </row>
    <row r="602" spans="9:9">
      <c r="I602" s="1"/>
    </row>
    <row r="603" spans="9:9">
      <c r="I603" s="1"/>
    </row>
    <row r="604" spans="9:9">
      <c r="I604" s="1"/>
    </row>
    <row r="605" spans="9:9">
      <c r="I605" s="1"/>
    </row>
    <row r="606" spans="9:9">
      <c r="I606" s="1"/>
    </row>
    <row r="607" spans="9:9">
      <c r="I607" s="1"/>
    </row>
    <row r="608" spans="9:9">
      <c r="I608" s="1"/>
    </row>
    <row r="609" spans="9:9">
      <c r="I609" s="1"/>
    </row>
    <row r="610" spans="9:9">
      <c r="I610" s="1"/>
    </row>
    <row r="611" spans="9:9">
      <c r="I611" s="1"/>
    </row>
    <row r="612" spans="9:9">
      <c r="I612" s="1"/>
    </row>
    <row r="613" spans="9:9">
      <c r="I613" s="1"/>
    </row>
    <row r="614" spans="9:9">
      <c r="I614" s="1"/>
    </row>
    <row r="615" spans="9:9">
      <c r="I615" s="1"/>
    </row>
    <row r="616" spans="9:9">
      <c r="I616" s="1"/>
    </row>
    <row r="617" spans="9:9">
      <c r="I617" s="1"/>
    </row>
    <row r="618" spans="9:9">
      <c r="I618" s="1"/>
    </row>
    <row r="619" spans="9:9">
      <c r="I619" s="1"/>
    </row>
    <row r="620" spans="9:9">
      <c r="I620" s="1"/>
    </row>
    <row r="621" spans="9:9">
      <c r="I621" s="1"/>
    </row>
    <row r="622" spans="9:9">
      <c r="I622" s="1"/>
    </row>
    <row r="623" spans="9:9">
      <c r="I623" s="1"/>
    </row>
    <row r="624" spans="9:9">
      <c r="I624" s="1"/>
    </row>
    <row r="625" spans="9:9">
      <c r="I625" s="1"/>
    </row>
    <row r="626" spans="9:9">
      <c r="I626" s="1"/>
    </row>
    <row r="627" spans="9:9">
      <c r="I627" s="1"/>
    </row>
    <row r="628" spans="9:9">
      <c r="I628" s="1"/>
    </row>
    <row r="629" spans="9:9">
      <c r="I629" s="1"/>
    </row>
    <row r="630" spans="9:9">
      <c r="I630" s="1"/>
    </row>
    <row r="631" spans="9:9">
      <c r="I631" s="1"/>
    </row>
    <row r="632" spans="9:9">
      <c r="I632" s="1"/>
    </row>
    <row r="633" spans="9:9">
      <c r="I633" s="1"/>
    </row>
    <row r="634" spans="9:9">
      <c r="I634" s="1"/>
    </row>
    <row r="635" spans="9:9">
      <c r="I635" s="1"/>
    </row>
    <row r="636" spans="9:9">
      <c r="I636" s="1"/>
    </row>
    <row r="637" spans="9:9">
      <c r="I637" s="1"/>
    </row>
    <row r="638" spans="9:9">
      <c r="I638" s="1"/>
    </row>
    <row r="639" spans="9:9">
      <c r="I639" s="1"/>
    </row>
    <row r="640" spans="9:9">
      <c r="I640" s="1"/>
    </row>
    <row r="641" spans="9:9">
      <c r="I641" s="1"/>
    </row>
    <row r="642" spans="9:9">
      <c r="I642" s="1"/>
    </row>
    <row r="643" spans="9:9">
      <c r="I643" s="1"/>
    </row>
    <row r="644" spans="9:9">
      <c r="I644" s="1"/>
    </row>
    <row r="645" spans="9:9">
      <c r="I645" s="1"/>
    </row>
    <row r="646" spans="9:9">
      <c r="I646" s="1"/>
    </row>
    <row r="647" spans="9:9">
      <c r="I647" s="1"/>
    </row>
    <row r="648" spans="9:9">
      <c r="I648" s="1"/>
    </row>
    <row r="649" spans="9:9">
      <c r="I649" s="1"/>
    </row>
    <row r="650" spans="9:9">
      <c r="I650" s="1"/>
    </row>
    <row r="651" spans="9:9">
      <c r="I651" s="1"/>
    </row>
    <row r="652" spans="9:9">
      <c r="I652" s="1"/>
    </row>
    <row r="653" spans="9:9">
      <c r="I653" s="1"/>
    </row>
    <row r="654" spans="9:9">
      <c r="I654" s="1"/>
    </row>
    <row r="655" spans="9:9">
      <c r="I655" s="1"/>
    </row>
    <row r="656" spans="9:9">
      <c r="I656" s="1"/>
    </row>
    <row r="657" spans="9:9">
      <c r="I657" s="1"/>
    </row>
    <row r="658" spans="9:9">
      <c r="I658" s="1"/>
    </row>
    <row r="659" spans="9:9">
      <c r="I659" s="1"/>
    </row>
    <row r="660" spans="9:9">
      <c r="I660" s="1"/>
    </row>
    <row r="661" spans="9:9">
      <c r="I661" s="1"/>
    </row>
    <row r="662" spans="9:9">
      <c r="I662" s="1"/>
    </row>
    <row r="663" spans="9:9">
      <c r="I663" s="1"/>
    </row>
    <row r="664" spans="9:9">
      <c r="I664" s="1"/>
    </row>
    <row r="665" spans="9:9">
      <c r="I665" s="1"/>
    </row>
    <row r="666" spans="9:9">
      <c r="I666" s="1"/>
    </row>
    <row r="667" spans="9:9">
      <c r="I667" s="1"/>
    </row>
    <row r="668" spans="9:9">
      <c r="I668" s="1"/>
    </row>
    <row r="669" spans="9:9">
      <c r="I669" s="1"/>
    </row>
    <row r="670" spans="9:9">
      <c r="I670" s="1"/>
    </row>
    <row r="671" spans="9:9">
      <c r="I671" s="1"/>
    </row>
    <row r="672" spans="9:9">
      <c r="I672" s="1"/>
    </row>
    <row r="673" spans="9:9">
      <c r="I673" s="1"/>
    </row>
    <row r="674" spans="9:9">
      <c r="I674" s="1"/>
    </row>
    <row r="675" spans="9:9">
      <c r="I675" s="1"/>
    </row>
    <row r="676" spans="9:9">
      <c r="I676" s="1"/>
    </row>
    <row r="677" spans="9:9">
      <c r="I677" s="1"/>
    </row>
    <row r="678" spans="9:9">
      <c r="I678" s="1"/>
    </row>
    <row r="679" spans="9:9">
      <c r="I679" s="1"/>
    </row>
    <row r="680" spans="9:9">
      <c r="I680" s="1"/>
    </row>
    <row r="681" spans="9:9">
      <c r="I681" s="1"/>
    </row>
    <row r="682" spans="9:9">
      <c r="I682" s="1"/>
    </row>
    <row r="683" spans="9:9">
      <c r="I683" s="1"/>
    </row>
    <row r="684" spans="9:9">
      <c r="I684" s="1"/>
    </row>
    <row r="685" spans="9:9">
      <c r="I685" s="1"/>
    </row>
    <row r="686" spans="9:9">
      <c r="I686" s="1"/>
    </row>
    <row r="687" spans="9:9">
      <c r="I687" s="1"/>
    </row>
    <row r="688" spans="9:9">
      <c r="I688" s="1"/>
    </row>
    <row r="689" spans="9:9">
      <c r="I689" s="1"/>
    </row>
    <row r="690" spans="9:9">
      <c r="I690" s="1"/>
    </row>
    <row r="691" spans="9:9">
      <c r="I691" s="1"/>
    </row>
    <row r="692" spans="9:9">
      <c r="I692" s="1"/>
    </row>
    <row r="693" spans="9:9">
      <c r="I693" s="1"/>
    </row>
    <row r="694" spans="9:9">
      <c r="I694" s="1"/>
    </row>
    <row r="695" spans="9:9">
      <c r="I695" s="1"/>
    </row>
    <row r="696" spans="9:9">
      <c r="I696" s="1"/>
    </row>
    <row r="697" spans="9:9">
      <c r="I697" s="1"/>
    </row>
    <row r="698" spans="9:9">
      <c r="I698" s="1"/>
    </row>
    <row r="699" spans="9:9">
      <c r="I699" s="1"/>
    </row>
    <row r="700" spans="9:9">
      <c r="I700" s="1"/>
    </row>
    <row r="701" spans="9:9">
      <c r="I701" s="1"/>
    </row>
    <row r="702" spans="9:9">
      <c r="I702" s="1"/>
    </row>
    <row r="703" spans="9:9">
      <c r="I703" s="1"/>
    </row>
    <row r="704" spans="9:9">
      <c r="I704" s="1"/>
    </row>
    <row r="705" spans="9:9">
      <c r="I705" s="1"/>
    </row>
    <row r="706" spans="9:9">
      <c r="I706" s="1"/>
    </row>
    <row r="707" spans="9:9">
      <c r="I707" s="1"/>
    </row>
    <row r="708" spans="9:9">
      <c r="I708" s="1"/>
    </row>
    <row r="709" spans="9:9">
      <c r="I709" s="1"/>
    </row>
    <row r="710" spans="9:9">
      <c r="I710" s="1"/>
    </row>
    <row r="711" spans="9:9">
      <c r="I711" s="1"/>
    </row>
    <row r="712" spans="9:9">
      <c r="I712" s="1"/>
    </row>
    <row r="713" spans="9:9">
      <c r="I713" s="1"/>
    </row>
    <row r="714" spans="9:9">
      <c r="I714" s="1"/>
    </row>
    <row r="715" spans="9:9">
      <c r="I715" s="1"/>
    </row>
    <row r="716" spans="9:9">
      <c r="I716" s="1"/>
    </row>
    <row r="717" spans="9:9">
      <c r="I717" s="1"/>
    </row>
    <row r="718" spans="9:9">
      <c r="I718" s="1"/>
    </row>
    <row r="719" spans="9:9">
      <c r="I719" s="1"/>
    </row>
    <row r="720" spans="9:9">
      <c r="I720" s="1"/>
    </row>
    <row r="721" spans="9:9">
      <c r="I721" s="1"/>
    </row>
    <row r="722" spans="9:9">
      <c r="I722" s="1"/>
    </row>
    <row r="723" spans="9:9">
      <c r="I723" s="1"/>
    </row>
    <row r="724" spans="9:9">
      <c r="I724" s="1"/>
    </row>
    <row r="725" spans="9:9">
      <c r="I725" s="1"/>
    </row>
    <row r="726" spans="9:9">
      <c r="I726" s="1"/>
    </row>
    <row r="727" spans="9:9">
      <c r="I727" s="1"/>
    </row>
    <row r="728" spans="9:9">
      <c r="I728" s="1"/>
    </row>
    <row r="729" spans="9:9">
      <c r="I729" s="1"/>
    </row>
    <row r="730" spans="9:9">
      <c r="I730" s="1"/>
    </row>
    <row r="731" spans="9:9">
      <c r="I731" s="1"/>
    </row>
    <row r="732" spans="9:9">
      <c r="I732" s="1"/>
    </row>
    <row r="733" spans="9:9">
      <c r="I733" s="1"/>
    </row>
    <row r="734" spans="9:9">
      <c r="I734" s="1"/>
    </row>
    <row r="735" spans="9:9">
      <c r="I735" s="1"/>
    </row>
    <row r="736" spans="9:9">
      <c r="I736" s="1"/>
    </row>
    <row r="737" spans="9:9">
      <c r="I737" s="1"/>
    </row>
    <row r="738" spans="9:9">
      <c r="I738" s="1"/>
    </row>
    <row r="739" spans="9:9">
      <c r="I739" s="1"/>
    </row>
    <row r="740" spans="9:9">
      <c r="I740" s="1"/>
    </row>
    <row r="741" spans="9:9">
      <c r="I741" s="1"/>
    </row>
    <row r="742" spans="9:9">
      <c r="I742" s="1"/>
    </row>
    <row r="743" spans="9:9">
      <c r="I743" s="1"/>
    </row>
    <row r="744" spans="9:9">
      <c r="I744" s="1"/>
    </row>
    <row r="745" spans="9:9">
      <c r="I745" s="1"/>
    </row>
    <row r="746" spans="9:9">
      <c r="I746" s="1"/>
    </row>
    <row r="747" spans="9:9">
      <c r="I747" s="1"/>
    </row>
    <row r="748" spans="9:9">
      <c r="I748" s="1"/>
    </row>
    <row r="749" spans="9:9">
      <c r="I749" s="1"/>
    </row>
    <row r="750" spans="9:9">
      <c r="I750" s="1"/>
    </row>
    <row r="751" spans="9:9">
      <c r="I751" s="1"/>
    </row>
    <row r="752" spans="9:9">
      <c r="I752" s="1"/>
    </row>
    <row r="753" spans="9:9">
      <c r="I753" s="1"/>
    </row>
    <row r="754" spans="9:9">
      <c r="I754" s="1"/>
    </row>
    <row r="755" spans="9:9">
      <c r="I755" s="1"/>
    </row>
    <row r="756" spans="9:9">
      <c r="I756" s="1"/>
    </row>
    <row r="757" spans="9:9">
      <c r="I757" s="1"/>
    </row>
    <row r="758" spans="9:9">
      <c r="I758" s="1"/>
    </row>
    <row r="759" spans="9:9">
      <c r="I759" s="1"/>
    </row>
    <row r="760" spans="9:9">
      <c r="I760" s="1"/>
    </row>
    <row r="761" spans="9:9">
      <c r="I761" s="1"/>
    </row>
    <row r="762" spans="9:9">
      <c r="I762" s="1"/>
    </row>
    <row r="763" spans="9:9">
      <c r="I763" s="1"/>
    </row>
    <row r="764" spans="9:9">
      <c r="I764" s="1"/>
    </row>
    <row r="765" spans="9:9">
      <c r="I765" s="1"/>
    </row>
    <row r="766" spans="9:9">
      <c r="I766" s="1"/>
    </row>
    <row r="767" spans="9:9">
      <c r="I767" s="1"/>
    </row>
    <row r="768" spans="9:9">
      <c r="I768" s="1"/>
    </row>
    <row r="769" spans="9:9">
      <c r="I769" s="1"/>
    </row>
    <row r="770" spans="9:9">
      <c r="I770" s="1"/>
    </row>
    <row r="771" spans="9:9">
      <c r="I771" s="1"/>
    </row>
    <row r="772" spans="9:9">
      <c r="I772" s="1"/>
    </row>
    <row r="773" spans="9:9">
      <c r="I773" s="1"/>
    </row>
    <row r="774" spans="9:9">
      <c r="I774" s="1"/>
    </row>
    <row r="775" spans="9:9">
      <c r="I775" s="1"/>
    </row>
    <row r="776" spans="9:9">
      <c r="I776" s="1"/>
    </row>
    <row r="777" spans="9:9">
      <c r="I777" s="1"/>
    </row>
    <row r="778" spans="9:9">
      <c r="I778" s="1"/>
    </row>
    <row r="779" spans="9:9">
      <c r="I779" s="1"/>
    </row>
    <row r="780" spans="9:9">
      <c r="I780" s="1"/>
    </row>
    <row r="781" spans="9:9">
      <c r="I781" s="1"/>
    </row>
    <row r="782" spans="9:9">
      <c r="I782" s="1"/>
    </row>
    <row r="783" spans="9:9">
      <c r="I783" s="1"/>
    </row>
    <row r="784" spans="9:9">
      <c r="I784" s="1"/>
    </row>
    <row r="785" spans="9:9">
      <c r="I785" s="1"/>
    </row>
    <row r="786" spans="9:9">
      <c r="I786" s="1"/>
    </row>
    <row r="787" spans="9:9">
      <c r="I787" s="1"/>
    </row>
    <row r="788" spans="9:9">
      <c r="I788" s="1"/>
    </row>
    <row r="789" spans="9:9">
      <c r="I789" s="1"/>
    </row>
    <row r="790" spans="9:9">
      <c r="I790" s="1"/>
    </row>
    <row r="791" spans="9:9">
      <c r="I791" s="1"/>
    </row>
    <row r="792" spans="9:9">
      <c r="I792" s="1"/>
    </row>
    <row r="793" spans="9:9">
      <c r="I793" s="1"/>
    </row>
    <row r="794" spans="9:9">
      <c r="I794" s="1"/>
    </row>
    <row r="795" spans="9:9">
      <c r="I795" s="1"/>
    </row>
    <row r="796" spans="9:9">
      <c r="I796" s="1"/>
    </row>
    <row r="797" spans="9:9">
      <c r="I797" s="1"/>
    </row>
    <row r="798" spans="9:9">
      <c r="I798" s="1"/>
    </row>
    <row r="799" spans="9:9">
      <c r="I799" s="1"/>
    </row>
    <row r="800" spans="9:9">
      <c r="I800" s="1"/>
    </row>
    <row r="801" spans="9:9">
      <c r="I801" s="1"/>
    </row>
    <row r="802" spans="9:9">
      <c r="I802" s="1"/>
    </row>
    <row r="803" spans="9:9">
      <c r="I803" s="1"/>
    </row>
    <row r="804" spans="9:9">
      <c r="I804" s="1"/>
    </row>
    <row r="805" spans="9:9">
      <c r="I805" s="1"/>
    </row>
    <row r="806" spans="9:9">
      <c r="I806" s="1"/>
    </row>
    <row r="807" spans="9:9">
      <c r="I807" s="1"/>
    </row>
    <row r="808" spans="9:9">
      <c r="I808" s="1"/>
    </row>
    <row r="809" spans="9:9">
      <c r="I809" s="1"/>
    </row>
    <row r="810" spans="9:9">
      <c r="I810" s="1"/>
    </row>
    <row r="811" spans="9:9">
      <c r="I811" s="1"/>
    </row>
    <row r="812" spans="9:9">
      <c r="I812" s="1"/>
    </row>
    <row r="813" spans="9:9">
      <c r="I813" s="1"/>
    </row>
    <row r="814" spans="9:9">
      <c r="I814" s="1"/>
    </row>
    <row r="815" spans="9:9">
      <c r="I815" s="1"/>
    </row>
    <row r="816" spans="9:9">
      <c r="I816" s="1"/>
    </row>
    <row r="817" spans="9:9">
      <c r="I817" s="1"/>
    </row>
    <row r="818" spans="9:9">
      <c r="I818" s="1"/>
    </row>
    <row r="819" spans="9:9">
      <c r="I819" s="1"/>
    </row>
    <row r="820" spans="9:9">
      <c r="I820" s="1"/>
    </row>
    <row r="821" spans="9:9">
      <c r="I821" s="1"/>
    </row>
    <row r="822" spans="9:9">
      <c r="I822" s="1"/>
    </row>
    <row r="823" spans="9:9">
      <c r="I823" s="1"/>
    </row>
    <row r="824" spans="9:9">
      <c r="I824" s="1"/>
    </row>
    <row r="825" spans="9:9">
      <c r="I825" s="1"/>
    </row>
    <row r="826" spans="9:9">
      <c r="I826" s="1"/>
    </row>
    <row r="827" spans="9:9">
      <c r="I827" s="1"/>
    </row>
    <row r="828" spans="9:9">
      <c r="I828" s="1"/>
    </row>
    <row r="829" spans="9:9">
      <c r="I829" s="1"/>
    </row>
    <row r="830" spans="9:9">
      <c r="I830" s="1"/>
    </row>
    <row r="831" spans="9:9">
      <c r="I831" s="1"/>
    </row>
    <row r="832" spans="9:9">
      <c r="I832" s="1"/>
    </row>
    <row r="833" spans="9:9">
      <c r="I833" s="1"/>
    </row>
    <row r="834" spans="9:9">
      <c r="I834" s="1"/>
    </row>
    <row r="835" spans="9:9">
      <c r="I835" s="1"/>
    </row>
    <row r="836" spans="9:9">
      <c r="I836" s="1"/>
    </row>
    <row r="837" spans="9:9">
      <c r="I837" s="1"/>
    </row>
    <row r="838" spans="9:9">
      <c r="I838" s="1"/>
    </row>
    <row r="839" spans="9:9">
      <c r="I839" s="1"/>
    </row>
    <row r="840" spans="9:9">
      <c r="I840" s="1"/>
    </row>
    <row r="841" spans="9:9">
      <c r="I841" s="1"/>
    </row>
    <row r="842" spans="9:9">
      <c r="I842" s="1"/>
    </row>
    <row r="843" spans="9:9">
      <c r="I843" s="1"/>
    </row>
    <row r="844" spans="9:9">
      <c r="I844" s="1"/>
    </row>
    <row r="845" spans="9:9">
      <c r="I845" s="1"/>
    </row>
    <row r="846" spans="9:9">
      <c r="I846" s="1"/>
    </row>
    <row r="847" spans="9:9">
      <c r="I847" s="1"/>
    </row>
    <row r="848" spans="9:9">
      <c r="I848" s="1"/>
    </row>
    <row r="849" spans="9:9">
      <c r="I849" s="1"/>
    </row>
    <row r="850" spans="9:9">
      <c r="I850" s="1"/>
    </row>
    <row r="851" spans="9:9">
      <c r="I851" s="1"/>
    </row>
    <row r="852" spans="9:9">
      <c r="I852" s="1"/>
    </row>
    <row r="853" spans="9:9">
      <c r="I853" s="1"/>
    </row>
    <row r="854" spans="9:9">
      <c r="I854" s="1"/>
    </row>
    <row r="855" spans="9:9">
      <c r="I855" s="1"/>
    </row>
    <row r="856" spans="9:9">
      <c r="I856" s="1"/>
    </row>
    <row r="857" spans="9:9">
      <c r="I857" s="1"/>
    </row>
    <row r="858" spans="9:9">
      <c r="I858" s="1"/>
    </row>
    <row r="859" spans="9:9">
      <c r="I859" s="1"/>
    </row>
    <row r="860" spans="9:9">
      <c r="I860" s="1"/>
    </row>
    <row r="861" spans="9:9">
      <c r="I861" s="1"/>
    </row>
    <row r="862" spans="9:9">
      <c r="I862" s="1"/>
    </row>
    <row r="863" spans="9:9">
      <c r="I863" s="1"/>
    </row>
    <row r="864" spans="9:9">
      <c r="I864" s="1"/>
    </row>
    <row r="865" spans="9:9">
      <c r="I865" s="1"/>
    </row>
    <row r="866" spans="9:9">
      <c r="I866" s="1"/>
    </row>
    <row r="867" spans="9:9">
      <c r="I867" s="1"/>
    </row>
    <row r="868" spans="9:9">
      <c r="I868" s="1"/>
    </row>
    <row r="869" spans="9:9">
      <c r="I869" s="1"/>
    </row>
    <row r="870" spans="9:9">
      <c r="I870" s="1"/>
    </row>
    <row r="871" spans="9:9">
      <c r="I871" s="1"/>
    </row>
    <row r="872" spans="9:9">
      <c r="I872" s="1"/>
    </row>
    <row r="873" spans="9:9">
      <c r="I873" s="1"/>
    </row>
    <row r="874" spans="9:9">
      <c r="I874" s="1"/>
    </row>
    <row r="875" spans="9:9">
      <c r="I875" s="1"/>
    </row>
    <row r="876" spans="9:9">
      <c r="I876" s="1"/>
    </row>
    <row r="877" spans="9:9">
      <c r="I877" s="1"/>
    </row>
    <row r="878" spans="9:9">
      <c r="I878" s="1"/>
    </row>
    <row r="879" spans="9:9">
      <c r="I879" s="1"/>
    </row>
    <row r="880" spans="9:9">
      <c r="I880" s="1"/>
    </row>
    <row r="881" spans="9:9">
      <c r="I881" s="1"/>
    </row>
    <row r="882" spans="9:9">
      <c r="I882" s="1"/>
    </row>
    <row r="883" spans="9:9">
      <c r="I883" s="1"/>
    </row>
    <row r="884" spans="9:9">
      <c r="I884" s="1"/>
    </row>
    <row r="885" spans="9:9">
      <c r="I885" s="1"/>
    </row>
    <row r="886" spans="9:9">
      <c r="I886" s="1"/>
    </row>
    <row r="887" spans="9:9">
      <c r="I887" s="1"/>
    </row>
    <row r="888" spans="9:9">
      <c r="I888" s="1"/>
    </row>
    <row r="889" spans="9:9">
      <c r="I889" s="1"/>
    </row>
    <row r="890" spans="9:9">
      <c r="I890" s="1"/>
    </row>
    <row r="891" spans="9:9">
      <c r="I891" s="1"/>
    </row>
    <row r="892" spans="9:9">
      <c r="I892" s="1"/>
    </row>
    <row r="893" spans="9:9">
      <c r="I893" s="1"/>
    </row>
    <row r="894" spans="9:9">
      <c r="I894" s="1"/>
    </row>
    <row r="895" spans="9:9">
      <c r="I895" s="1"/>
    </row>
    <row r="896" spans="9:9">
      <c r="I896" s="1"/>
    </row>
    <row r="897" spans="9:9">
      <c r="I897" s="1"/>
    </row>
    <row r="898" spans="9:9">
      <c r="I898" s="1"/>
    </row>
    <row r="899" spans="9:9">
      <c r="I899" s="1"/>
    </row>
    <row r="900" spans="9:9">
      <c r="I900" s="1"/>
    </row>
    <row r="901" spans="9:9">
      <c r="I901" s="1"/>
    </row>
    <row r="902" spans="9:9">
      <c r="I902" s="1"/>
    </row>
    <row r="903" spans="9:9">
      <c r="I903" s="1"/>
    </row>
    <row r="904" spans="9:9">
      <c r="I904" s="1"/>
    </row>
    <row r="905" spans="9:9">
      <c r="I905" s="1"/>
    </row>
    <row r="906" spans="9:9">
      <c r="I906" s="1"/>
    </row>
    <row r="907" spans="9:9">
      <c r="I907" s="1"/>
    </row>
    <row r="908" spans="9:9">
      <c r="I908" s="1"/>
    </row>
    <row r="909" spans="9:9">
      <c r="I909" s="1"/>
    </row>
    <row r="910" spans="9:9">
      <c r="I910" s="1"/>
    </row>
    <row r="911" spans="9:9">
      <c r="I911" s="1"/>
    </row>
    <row r="912" spans="9:9">
      <c r="I912" s="1"/>
    </row>
    <row r="913" spans="9:9">
      <c r="I913" s="1"/>
    </row>
    <row r="914" spans="9:9">
      <c r="I914" s="1"/>
    </row>
    <row r="915" spans="9:9">
      <c r="I915" s="1"/>
    </row>
    <row r="916" spans="9:9">
      <c r="I916" s="1"/>
    </row>
    <row r="917" spans="9:9">
      <c r="I917" s="1"/>
    </row>
    <row r="918" spans="9:9">
      <c r="I918" s="1"/>
    </row>
    <row r="919" spans="9:9">
      <c r="I919" s="1"/>
    </row>
    <row r="920" spans="9:9">
      <c r="I920" s="1"/>
    </row>
    <row r="921" spans="9:9">
      <c r="I921" s="1"/>
    </row>
    <row r="922" spans="9:9">
      <c r="I922" s="1"/>
    </row>
    <row r="923" spans="9:9">
      <c r="I923" s="1"/>
    </row>
    <row r="924" spans="9:9">
      <c r="I924" s="1"/>
    </row>
    <row r="925" spans="9:9">
      <c r="I925" s="1"/>
    </row>
    <row r="926" spans="9:9">
      <c r="I926" s="1"/>
    </row>
    <row r="927" spans="9:9">
      <c r="I927" s="1"/>
    </row>
    <row r="928" spans="9:9">
      <c r="I928" s="1"/>
    </row>
    <row r="929" spans="9:9">
      <c r="I929" s="1"/>
    </row>
    <row r="930" spans="9:9">
      <c r="I930" s="1"/>
    </row>
    <row r="931" spans="9:9">
      <c r="I931" s="1"/>
    </row>
    <row r="932" spans="9:9">
      <c r="I932" s="1"/>
    </row>
    <row r="933" spans="9:9">
      <c r="I933" s="1"/>
    </row>
    <row r="934" spans="9:9">
      <c r="I934" s="1"/>
    </row>
    <row r="935" spans="9:9">
      <c r="I935" s="1"/>
    </row>
    <row r="936" spans="9:9">
      <c r="I936" s="1"/>
    </row>
    <row r="937" spans="9:9">
      <c r="I937" s="1"/>
    </row>
    <row r="938" spans="9:9">
      <c r="I938" s="1"/>
    </row>
    <row r="939" spans="9:9">
      <c r="I939" s="1"/>
    </row>
    <row r="940" spans="9:9">
      <c r="I940" s="1"/>
    </row>
    <row r="941" spans="9:9">
      <c r="I941" s="1"/>
    </row>
    <row r="942" spans="9:9">
      <c r="I942" s="1"/>
    </row>
    <row r="943" spans="9:9">
      <c r="I943" s="1"/>
    </row>
    <row r="944" spans="9:9">
      <c r="I944" s="1"/>
    </row>
    <row r="945" spans="9:9">
      <c r="I945" s="1"/>
    </row>
    <row r="946" spans="9:9">
      <c r="I946" s="1"/>
    </row>
    <row r="947" spans="9:9">
      <c r="I947" s="1"/>
    </row>
    <row r="948" spans="9:9">
      <c r="I948" s="1"/>
    </row>
    <row r="949" spans="9:9">
      <c r="I949" s="1"/>
    </row>
    <row r="950" spans="9:9">
      <c r="I950" s="1"/>
    </row>
    <row r="951" spans="9:9">
      <c r="I951" s="1"/>
    </row>
    <row r="952" spans="9:9">
      <c r="I952" s="1"/>
    </row>
    <row r="953" spans="9:9">
      <c r="I953" s="1"/>
    </row>
    <row r="954" spans="9:9">
      <c r="I954" s="1"/>
    </row>
    <row r="955" spans="9:9">
      <c r="I955" s="1"/>
    </row>
    <row r="956" spans="9:9">
      <c r="I956" s="1"/>
    </row>
    <row r="957" spans="9:9">
      <c r="I957" s="1"/>
    </row>
    <row r="958" spans="9:9">
      <c r="I958" s="1"/>
    </row>
    <row r="959" spans="9:9">
      <c r="I959" s="1"/>
    </row>
    <row r="960" spans="9:9">
      <c r="I960" s="1"/>
    </row>
    <row r="961" spans="9:9">
      <c r="I961" s="1"/>
    </row>
    <row r="962" spans="9:9">
      <c r="I962" s="1"/>
    </row>
    <row r="963" spans="9:9">
      <c r="I963" s="1"/>
    </row>
    <row r="964" spans="9:9">
      <c r="I964" s="1"/>
    </row>
    <row r="965" spans="9:9">
      <c r="I965" s="1"/>
    </row>
    <row r="966" spans="9:9">
      <c r="I966" s="1"/>
    </row>
    <row r="967" spans="9:9">
      <c r="I967" s="1"/>
    </row>
    <row r="968" spans="9:9">
      <c r="I968" s="1"/>
    </row>
    <row r="969" spans="9:9">
      <c r="I969" s="1"/>
    </row>
    <row r="970" spans="9:9">
      <c r="I970" s="1"/>
    </row>
    <row r="971" spans="9:9">
      <c r="I971" s="1"/>
    </row>
    <row r="972" spans="9:9">
      <c r="I972" s="1"/>
    </row>
    <row r="973" spans="9:9">
      <c r="I973" s="1"/>
    </row>
    <row r="974" spans="9:9">
      <c r="I974" s="1"/>
    </row>
    <row r="975" spans="9:9">
      <c r="I975" s="1"/>
    </row>
    <row r="976" spans="9:9">
      <c r="I976" s="1"/>
    </row>
    <row r="977" spans="9:9">
      <c r="I977" s="1"/>
    </row>
    <row r="978" spans="9:9">
      <c r="I978" s="1"/>
    </row>
    <row r="979" spans="9:9">
      <c r="I979" s="1"/>
    </row>
    <row r="980" spans="9:9">
      <c r="I980" s="1"/>
    </row>
    <row r="981" spans="9:9">
      <c r="I981" s="1"/>
    </row>
    <row r="982" spans="9:9">
      <c r="I982" s="1"/>
    </row>
    <row r="983" spans="9:9">
      <c r="I983" s="1"/>
    </row>
    <row r="984" spans="9:9">
      <c r="I984" s="1"/>
    </row>
    <row r="985" spans="9:9">
      <c r="I985" s="1"/>
    </row>
    <row r="986" spans="9:9">
      <c r="I986" s="1"/>
    </row>
    <row r="987" spans="9:9">
      <c r="I987" s="1"/>
    </row>
    <row r="988" spans="9:9">
      <c r="I988" s="1"/>
    </row>
    <row r="989" spans="9:9">
      <c r="I989" s="1"/>
    </row>
    <row r="990" spans="9:9">
      <c r="I990" s="1"/>
    </row>
    <row r="991" spans="9:9">
      <c r="I991" s="1"/>
    </row>
    <row r="992" spans="9:9">
      <c r="I992" s="1"/>
    </row>
    <row r="993" spans="9:9">
      <c r="I993" s="1"/>
    </row>
    <row r="994" spans="9:9">
      <c r="I994" s="1"/>
    </row>
    <row r="995" spans="9:9">
      <c r="I995" s="1"/>
    </row>
    <row r="996" spans="9:9">
      <c r="I996" s="1"/>
    </row>
    <row r="997" spans="9:9">
      <c r="I997" s="1"/>
    </row>
    <row r="998" spans="9:9">
      <c r="I998" s="1"/>
    </row>
    <row r="999" spans="9:9">
      <c r="I999" s="1"/>
    </row>
    <row r="1000" spans="9:9">
      <c r="I1000" s="1"/>
    </row>
    <row r="1001" spans="9:9">
      <c r="I1001" s="1"/>
    </row>
    <row r="1002" spans="9:9">
      <c r="I1002" s="1"/>
    </row>
    <row r="1003" spans="9:9">
      <c r="I1003" s="1"/>
    </row>
    <row r="1004" spans="9:9">
      <c r="I1004" s="1"/>
    </row>
    <row r="1005" spans="9:9">
      <c r="I1005" s="1"/>
    </row>
    <row r="1006" spans="9:9">
      <c r="I1006" s="1"/>
    </row>
    <row r="1007" spans="9:9">
      <c r="I1007" s="1"/>
    </row>
    <row r="1008" spans="9:9">
      <c r="I1008" s="1"/>
    </row>
    <row r="1009" spans="9:9">
      <c r="I1009" s="1"/>
    </row>
    <row r="1010" spans="9:9">
      <c r="I1010" s="1"/>
    </row>
    <row r="1011" spans="9:9">
      <c r="I1011" s="1"/>
    </row>
    <row r="1012" spans="9:9">
      <c r="I1012" s="1"/>
    </row>
    <row r="1013" spans="9:9">
      <c r="I1013" s="1"/>
    </row>
    <row r="1014" spans="9:9">
      <c r="I1014" s="1"/>
    </row>
    <row r="1015" spans="9:9">
      <c r="I1015" s="1"/>
    </row>
    <row r="1016" spans="9:9">
      <c r="I1016" s="1"/>
    </row>
    <row r="1017" spans="9:9">
      <c r="I1017" s="1"/>
    </row>
    <row r="1018" spans="9:9">
      <c r="I1018" s="1"/>
    </row>
    <row r="1019" spans="9:9">
      <c r="I1019" s="1"/>
    </row>
    <row r="1020" spans="9:9">
      <c r="I1020" s="1"/>
    </row>
    <row r="1021" spans="9:9">
      <c r="I1021" s="1"/>
    </row>
    <row r="1022" spans="9:9">
      <c r="I1022" s="1"/>
    </row>
    <row r="1023" spans="9:9">
      <c r="I1023" s="1"/>
    </row>
    <row r="1024" spans="9:9">
      <c r="I1024" s="1"/>
    </row>
    <row r="1025" spans="9:9">
      <c r="I1025" s="1"/>
    </row>
    <row r="1026" spans="9:9">
      <c r="I1026" s="1"/>
    </row>
  </sheetData>
  <sheetProtection algorithmName="SHA-512" hashValue="21SEKgc17ftKZGbEYNYFWl5lIsqISclzBY3i88BZ+atmkMTE6w+suVlhAFdQCWwIAI4Dp6Ax2oIX58g4tSDTRw==" saltValue="y3KptKgXUETotKerxcmmag==" spinCount="100000" sheet="1" selectLockedCells="1"/>
  <mergeCells count="163">
    <mergeCell ref="A2:O2"/>
    <mergeCell ref="A3:O3"/>
    <mergeCell ref="B34:B36"/>
    <mergeCell ref="B37:B39"/>
    <mergeCell ref="B43:B44"/>
    <mergeCell ref="B40:B42"/>
    <mergeCell ref="B45:B46"/>
    <mergeCell ref="B5:L5"/>
    <mergeCell ref="C21:E21"/>
    <mergeCell ref="F21:H21"/>
    <mergeCell ref="C22:E22"/>
    <mergeCell ref="F22:H22"/>
    <mergeCell ref="F24:G24"/>
    <mergeCell ref="F25:G25"/>
    <mergeCell ref="F26:G26"/>
    <mergeCell ref="F27:G27"/>
    <mergeCell ref="B24:C25"/>
    <mergeCell ref="B14:E14"/>
    <mergeCell ref="F14:H14"/>
    <mergeCell ref="C20:E20"/>
    <mergeCell ref="F20:H20"/>
    <mergeCell ref="J31:M31"/>
    <mergeCell ref="F16:H16"/>
    <mergeCell ref="B17:E17"/>
    <mergeCell ref="B47:B48"/>
    <mergeCell ref="B49:B50"/>
    <mergeCell ref="B51:B52"/>
    <mergeCell ref="C47:E47"/>
    <mergeCell ref="C51:E51"/>
    <mergeCell ref="C53:E53"/>
    <mergeCell ref="B6:L6"/>
    <mergeCell ref="B7:L7"/>
    <mergeCell ref="B8:L8"/>
    <mergeCell ref="B9:L9"/>
    <mergeCell ref="B10:L10"/>
    <mergeCell ref="B12:E12"/>
    <mergeCell ref="F12:H12"/>
    <mergeCell ref="B13:E13"/>
    <mergeCell ref="F13:H13"/>
    <mergeCell ref="B32:E32"/>
    <mergeCell ref="B33:E33"/>
    <mergeCell ref="F31:I31"/>
    <mergeCell ref="F32:I32"/>
    <mergeCell ref="F33:I33"/>
    <mergeCell ref="B15:E15"/>
    <mergeCell ref="F15:H15"/>
    <mergeCell ref="B16:E16"/>
    <mergeCell ref="F17:H17"/>
    <mergeCell ref="B18:E18"/>
    <mergeCell ref="F18:H18"/>
    <mergeCell ref="C19:E19"/>
    <mergeCell ref="F19:H19"/>
    <mergeCell ref="B26:C27"/>
    <mergeCell ref="B29:M29"/>
    <mergeCell ref="B31:E31"/>
    <mergeCell ref="C37:E37"/>
    <mergeCell ref="J32:M32"/>
    <mergeCell ref="J33:M33"/>
    <mergeCell ref="J34:M34"/>
    <mergeCell ref="J35:M35"/>
    <mergeCell ref="J36:M36"/>
    <mergeCell ref="J37:M37"/>
    <mergeCell ref="B19:B23"/>
    <mergeCell ref="C23:E23"/>
    <mergeCell ref="F23:H23"/>
    <mergeCell ref="C38:E38"/>
    <mergeCell ref="C39:E39"/>
    <mergeCell ref="F37:I37"/>
    <mergeCell ref="F38:I38"/>
    <mergeCell ref="F39:I39"/>
    <mergeCell ref="C34:E34"/>
    <mergeCell ref="C35:E35"/>
    <mergeCell ref="C36:E36"/>
    <mergeCell ref="F34:I34"/>
    <mergeCell ref="F35:I35"/>
    <mergeCell ref="F36:I36"/>
    <mergeCell ref="C42:E42"/>
    <mergeCell ref="C43:E43"/>
    <mergeCell ref="F43:H43"/>
    <mergeCell ref="C45:E45"/>
    <mergeCell ref="F45:H45"/>
    <mergeCell ref="J45:L45"/>
    <mergeCell ref="C57:E57"/>
    <mergeCell ref="F57:H57"/>
    <mergeCell ref="C40:E40"/>
    <mergeCell ref="C41:E41"/>
    <mergeCell ref="F47:H47"/>
    <mergeCell ref="F51:H51"/>
    <mergeCell ref="F42:I42"/>
    <mergeCell ref="F41:I41"/>
    <mergeCell ref="F40:I40"/>
    <mergeCell ref="F53:H53"/>
    <mergeCell ref="J53:L53"/>
    <mergeCell ref="C49:E49"/>
    <mergeCell ref="E69:L69"/>
    <mergeCell ref="B62:E62"/>
    <mergeCell ref="B63:E63"/>
    <mergeCell ref="B66:E66"/>
    <mergeCell ref="B67:E67"/>
    <mergeCell ref="F49:H49"/>
    <mergeCell ref="J49:L49"/>
    <mergeCell ref="B61:E61"/>
    <mergeCell ref="B64:E64"/>
    <mergeCell ref="B65:E65"/>
    <mergeCell ref="J61:L61"/>
    <mergeCell ref="B60:E60"/>
    <mergeCell ref="C55:E55"/>
    <mergeCell ref="F55:H55"/>
    <mergeCell ref="J60:M60"/>
    <mergeCell ref="B53:B54"/>
    <mergeCell ref="B55:B56"/>
    <mergeCell ref="B59:E59"/>
    <mergeCell ref="J51:L51"/>
    <mergeCell ref="F59:H59"/>
    <mergeCell ref="B57:B58"/>
    <mergeCell ref="F67:H67"/>
    <mergeCell ref="F66:I66"/>
    <mergeCell ref="F65:I65"/>
    <mergeCell ref="N31:Q31"/>
    <mergeCell ref="N32:Q32"/>
    <mergeCell ref="N33:Q33"/>
    <mergeCell ref="N34:Q34"/>
    <mergeCell ref="N35:Q35"/>
    <mergeCell ref="N36:Q36"/>
    <mergeCell ref="N37:Q37"/>
    <mergeCell ref="N38:Q38"/>
    <mergeCell ref="N39:Q39"/>
    <mergeCell ref="N40:Q40"/>
    <mergeCell ref="N41:Q41"/>
    <mergeCell ref="N42:Q42"/>
    <mergeCell ref="J42:M42"/>
    <mergeCell ref="J41:M41"/>
    <mergeCell ref="J40:M40"/>
    <mergeCell ref="J39:M39"/>
    <mergeCell ref="J38:M38"/>
    <mergeCell ref="N60:Q60"/>
    <mergeCell ref="N51:P51"/>
    <mergeCell ref="J43:L43"/>
    <mergeCell ref="N43:P43"/>
    <mergeCell ref="J59:L59"/>
    <mergeCell ref="J57:L57"/>
    <mergeCell ref="N57:P57"/>
    <mergeCell ref="N45:P45"/>
    <mergeCell ref="N49:P49"/>
    <mergeCell ref="J55:L55"/>
    <mergeCell ref="N53:P53"/>
    <mergeCell ref="J47:L47"/>
    <mergeCell ref="N47:P47"/>
    <mergeCell ref="N55:P55"/>
    <mergeCell ref="N59:P59"/>
    <mergeCell ref="J66:M66"/>
    <mergeCell ref="J67:L67"/>
    <mergeCell ref="N61:P61"/>
    <mergeCell ref="N67:P67"/>
    <mergeCell ref="F64:I64"/>
    <mergeCell ref="F63:I63"/>
    <mergeCell ref="F62:I62"/>
    <mergeCell ref="F61:H61"/>
    <mergeCell ref="F60:I60"/>
    <mergeCell ref="J62:M62"/>
    <mergeCell ref="J63:M63"/>
    <mergeCell ref="J64:M64"/>
    <mergeCell ref="J65:M65"/>
  </mergeCells>
  <phoneticPr fontId="28"/>
  <dataValidations count="4">
    <dataValidation allowBlank="1" showInputMessage="1" showErrorMessage="1" sqref="F28:H28" xr:uid="{77880614-50D5-4316-A019-EAB5053691DE}"/>
    <dataValidation type="whole" operator="greaterThanOrEqual" allowBlank="1" showInputMessage="1" showErrorMessage="1" sqref="F17:G17" xr:uid="{E80DA172-D10D-4DFA-93E5-2F08DF5BFE0C}">
      <formula1>0</formula1>
    </dataValidation>
    <dataValidation type="list" allowBlank="1" showInputMessage="1" showErrorMessage="1" sqref="N32:N33 J32:J33 F32:F33 F60 J60 N60 J44:L44 N58:P58 F56:H56 F58:H58 F48:H48 N56:P56 N54:P54 N52:P52 N50:P50 N48:P48 N46:P46 F54:H54 J58:L58 F52:H52 F44:H44 F46:H46 F50:H50 J46:L46 J48:L48 J50:L50 J52:L52 J54:L54 J56:L56 N44:P44 Q67 I67 M67 L68:M68 F68:J68 J62:J66 F62:F66 N62:Q66 F12:H13" xr:uid="{0F912D42-AC63-4CC2-8C0E-7417D7AB4D4D}">
      <formula1>#REF!</formula1>
    </dataValidation>
    <dataValidation type="list" allowBlank="1" showInputMessage="1" showErrorMessage="1" errorTitle="もう一度！" error="○か×を選択してください" sqref="M61 I61 Q44 Q57 Q46 Q52 M46 M44 I56 M55 I44 I46 I48 I50 I52 M50 M52:M53 M48 Q48 Q50 M57 Q54:Q55 I54 Q59 I58:I59 M59 Q61" xr:uid="{3D59D620-7D12-4B22-8F76-F0A6C8009E8D}">
      <formula1>#REF!</formula1>
    </dataValidation>
  </dataValidations>
  <pageMargins left="0.59020397231334776" right="0.59020397231334776" top="0.59020397231334776" bottom="0.59020397231334776" header="0.51174154431801144" footer="0.51174154431801144"/>
  <pageSetup paperSize="9" scale="47" orientation="portrait" r:id="rId1"/>
  <headerFooter alignWithMargins="0"/>
  <rowBreaks count="1" manualBreakCount="1">
    <brk id="67" min="5" max="15"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C6C2D-35AA-47D4-8523-748AD1956E9E}">
  <sheetPr>
    <tabColor rgb="FF0070C0"/>
  </sheetPr>
  <dimension ref="A1:BH79"/>
  <sheetViews>
    <sheetView view="pageBreakPreview" zoomScale="80" zoomScaleNormal="80" zoomScaleSheetLayoutView="80" workbookViewId="0">
      <selection activeCell="P70" sqref="P70"/>
    </sheetView>
  </sheetViews>
  <sheetFormatPr defaultColWidth="8.88671875" defaultRowHeight="13.2"/>
  <cols>
    <col min="1" max="1" width="2" style="1" customWidth="1"/>
    <col min="2" max="2" width="8.88671875" style="1"/>
    <col min="3" max="4" width="7.88671875" style="1" customWidth="1"/>
    <col min="5" max="5" width="7.109375" style="1" bestFit="1" customWidth="1"/>
    <col min="6" max="7" width="19.109375" style="1" customWidth="1"/>
    <col min="8" max="8" width="7.6640625" style="1" bestFit="1" customWidth="1"/>
    <col min="9" max="10" width="19.109375" style="1" customWidth="1"/>
    <col min="11" max="11" width="7.6640625" style="1" bestFit="1" customWidth="1"/>
    <col min="12" max="13" width="19.109375" style="1" customWidth="1"/>
    <col min="14" max="14" width="7.6640625" style="1" bestFit="1" customWidth="1"/>
    <col min="15" max="15" width="2" style="1" customWidth="1"/>
    <col min="16" max="17" width="19.88671875" style="1" customWidth="1"/>
    <col min="18" max="25" width="9" style="1" customWidth="1"/>
    <col min="26" max="26" width="11.33203125" style="1" bestFit="1" customWidth="1"/>
    <col min="27" max="60" width="9" style="1" customWidth="1"/>
    <col min="61" max="89" width="9" customWidth="1"/>
  </cols>
  <sheetData>
    <row r="1" spans="1:31" ht="11.25" customHeight="1">
      <c r="A1" s="2"/>
      <c r="B1" s="3"/>
      <c r="C1" s="3"/>
      <c r="D1" s="3"/>
      <c r="E1" s="3"/>
      <c r="F1" s="3"/>
      <c r="G1" s="3"/>
      <c r="H1" s="3"/>
      <c r="I1" s="3"/>
      <c r="J1" s="3"/>
      <c r="K1" s="3"/>
      <c r="L1" s="3"/>
      <c r="M1" s="3"/>
      <c r="N1" s="3"/>
      <c r="O1" s="3"/>
      <c r="P1" s="71"/>
    </row>
    <row r="2" spans="1:31" ht="24" customHeight="1">
      <c r="A2" s="685" t="s">
        <v>321</v>
      </c>
      <c r="B2" s="685"/>
      <c r="C2" s="685"/>
      <c r="D2" s="685"/>
      <c r="E2" s="685"/>
      <c r="F2" s="685"/>
      <c r="G2" s="685"/>
      <c r="H2" s="685"/>
      <c r="I2" s="685"/>
      <c r="J2" s="685"/>
      <c r="K2" s="685"/>
      <c r="L2" s="685"/>
      <c r="M2" s="685"/>
      <c r="N2" s="685"/>
      <c r="O2" s="685"/>
      <c r="P2" s="72" t="s">
        <v>322</v>
      </c>
      <c r="R2" s="1" t="s">
        <v>323</v>
      </c>
    </row>
    <row r="3" spans="1:31" ht="24" customHeight="1">
      <c r="A3" s="686" t="s">
        <v>43</v>
      </c>
      <c r="B3" s="686"/>
      <c r="C3" s="686"/>
      <c r="D3" s="686"/>
      <c r="E3" s="686"/>
      <c r="F3" s="686"/>
      <c r="G3" s="686"/>
      <c r="H3" s="686"/>
      <c r="I3" s="686"/>
      <c r="J3" s="686"/>
      <c r="K3" s="686"/>
      <c r="L3" s="686"/>
      <c r="M3" s="686"/>
      <c r="N3" s="686"/>
      <c r="O3" s="686"/>
      <c r="P3" s="73" t="str">
        <f>IF(V18=144,R2,R3)</f>
        <v>ＯＫ</v>
      </c>
      <c r="R3" s="1" t="s">
        <v>324</v>
      </c>
    </row>
    <row r="4" spans="1:31" ht="24" customHeight="1">
      <c r="A4" s="11"/>
      <c r="B4" s="11"/>
      <c r="C4" s="11"/>
      <c r="D4" s="11"/>
      <c r="E4" s="11"/>
      <c r="F4" s="11"/>
      <c r="G4" s="11"/>
      <c r="H4" s="11"/>
      <c r="I4" s="11"/>
      <c r="J4" s="11"/>
      <c r="K4" s="11"/>
      <c r="L4" s="11"/>
      <c r="M4" s="11"/>
      <c r="N4" s="11"/>
      <c r="O4" s="11"/>
      <c r="P4" s="73"/>
    </row>
    <row r="5" spans="1:31" ht="15" customHeight="1">
      <c r="A5" s="4"/>
      <c r="B5" s="631" t="s">
        <v>44</v>
      </c>
      <c r="C5" s="632"/>
      <c r="D5" s="632"/>
      <c r="E5" s="632"/>
      <c r="F5" s="632"/>
      <c r="G5" s="632"/>
      <c r="H5" s="632"/>
      <c r="I5" s="632"/>
      <c r="J5" s="632"/>
      <c r="K5" s="632"/>
      <c r="L5" s="633"/>
      <c r="M5" s="6"/>
      <c r="N5" s="6"/>
      <c r="O5" s="4"/>
      <c r="P5" s="119"/>
    </row>
    <row r="6" spans="1:31" ht="15" customHeight="1">
      <c r="A6" s="4"/>
      <c r="B6" s="449" t="s">
        <v>325</v>
      </c>
      <c r="C6" s="450"/>
      <c r="D6" s="450"/>
      <c r="E6" s="450"/>
      <c r="F6" s="450"/>
      <c r="G6" s="450"/>
      <c r="H6" s="450"/>
      <c r="I6" s="450"/>
      <c r="J6" s="450"/>
      <c r="K6" s="450"/>
      <c r="L6" s="451"/>
      <c r="M6" s="6"/>
      <c r="N6" s="6"/>
      <c r="O6" s="4"/>
      <c r="P6" s="119"/>
    </row>
    <row r="7" spans="1:31" ht="15" customHeight="1">
      <c r="A7" s="4"/>
      <c r="B7" s="608" t="s">
        <v>326</v>
      </c>
      <c r="C7" s="609"/>
      <c r="D7" s="609"/>
      <c r="E7" s="609"/>
      <c r="F7" s="609"/>
      <c r="G7" s="609"/>
      <c r="H7" s="609"/>
      <c r="I7" s="609"/>
      <c r="J7" s="609"/>
      <c r="K7" s="609"/>
      <c r="L7" s="610"/>
      <c r="M7" s="6"/>
      <c r="N7" s="6"/>
      <c r="O7" s="4"/>
      <c r="P7" s="119"/>
    </row>
    <row r="8" spans="1:31" ht="15" customHeight="1">
      <c r="A8" s="4"/>
      <c r="B8" s="611" t="s">
        <v>327</v>
      </c>
      <c r="C8" s="612"/>
      <c r="D8" s="612"/>
      <c r="E8" s="612"/>
      <c r="F8" s="612"/>
      <c r="G8" s="612"/>
      <c r="H8" s="612"/>
      <c r="I8" s="612"/>
      <c r="J8" s="612"/>
      <c r="K8" s="612"/>
      <c r="L8" s="613"/>
      <c r="M8" s="6"/>
      <c r="N8" s="6"/>
      <c r="O8" s="4"/>
      <c r="P8" s="119"/>
    </row>
    <row r="9" spans="1:31" ht="15" customHeight="1">
      <c r="A9" s="4"/>
      <c r="B9" s="611" t="s">
        <v>328</v>
      </c>
      <c r="C9" s="612"/>
      <c r="D9" s="612"/>
      <c r="E9" s="612"/>
      <c r="F9" s="612"/>
      <c r="G9" s="612"/>
      <c r="H9" s="612"/>
      <c r="I9" s="612"/>
      <c r="J9" s="612"/>
      <c r="K9" s="612"/>
      <c r="L9" s="613"/>
      <c r="M9" s="6"/>
      <c r="N9" s="6"/>
      <c r="O9" s="4"/>
      <c r="P9" s="119"/>
    </row>
    <row r="10" spans="1:31" ht="15" customHeight="1">
      <c r="A10" s="4"/>
      <c r="B10" s="435" t="s">
        <v>49</v>
      </c>
      <c r="C10" s="436"/>
      <c r="D10" s="436"/>
      <c r="E10" s="436"/>
      <c r="F10" s="436"/>
      <c r="G10" s="436"/>
      <c r="H10" s="436"/>
      <c r="I10" s="436"/>
      <c r="J10" s="436"/>
      <c r="K10" s="436"/>
      <c r="L10" s="437"/>
      <c r="M10" s="6"/>
      <c r="N10" s="6"/>
      <c r="O10" s="4"/>
      <c r="P10" s="119"/>
    </row>
    <row r="11" spans="1:31" ht="15" customHeight="1" thickBot="1">
      <c r="A11" s="12"/>
      <c r="B11" s="12"/>
      <c r="C11" s="12"/>
      <c r="D11" s="12"/>
      <c r="E11" s="12"/>
      <c r="F11" s="12"/>
      <c r="G11" s="12"/>
      <c r="H11" s="12"/>
      <c r="I11" s="12"/>
      <c r="J11" s="12"/>
      <c r="K11" s="12"/>
      <c r="L11" s="12"/>
      <c r="M11" s="12"/>
      <c r="N11" s="12"/>
      <c r="O11" s="12"/>
      <c r="P11" s="119"/>
    </row>
    <row r="12" spans="1:31" s="5" customFormat="1" ht="24" customHeight="1">
      <c r="A12" s="6"/>
      <c r="B12" s="438" t="s">
        <v>50</v>
      </c>
      <c r="C12" s="439"/>
      <c r="D12" s="439"/>
      <c r="E12" s="439"/>
      <c r="F12" s="681" t="s">
        <v>51</v>
      </c>
      <c r="G12" s="615"/>
      <c r="H12" s="682"/>
      <c r="I12" s="6"/>
      <c r="J12" s="6"/>
      <c r="K12" s="6"/>
      <c r="L12" s="6"/>
      <c r="M12" s="6"/>
      <c r="N12" s="6"/>
      <c r="O12" s="6"/>
      <c r="P12" s="119"/>
      <c r="R12" s="291" t="str">
        <f>IF(ISTEXT(F12),$R$2,$R$3)</f>
        <v>ＯＫ</v>
      </c>
      <c r="V12" s="5">
        <f>COUNTIF(R12:R26,$R$2)</f>
        <v>15</v>
      </c>
      <c r="Z12" s="5" t="s">
        <v>51</v>
      </c>
      <c r="AA12" s="5" t="s">
        <v>329</v>
      </c>
      <c r="AB12" s="5" t="s">
        <v>53</v>
      </c>
      <c r="AC12" s="5" t="s">
        <v>54</v>
      </c>
      <c r="AD12" s="5" t="s">
        <v>55</v>
      </c>
    </row>
    <row r="13" spans="1:31" s="5" customFormat="1" ht="24" customHeight="1">
      <c r="A13" s="6"/>
      <c r="B13" s="676" t="s">
        <v>56</v>
      </c>
      <c r="C13" s="673"/>
      <c r="D13" s="673"/>
      <c r="E13" s="673"/>
      <c r="F13" s="683" t="s">
        <v>226</v>
      </c>
      <c r="G13" s="616"/>
      <c r="H13" s="684"/>
      <c r="I13" s="6" t="s">
        <v>330</v>
      </c>
      <c r="J13" s="6"/>
      <c r="K13" s="6"/>
      <c r="L13" s="6"/>
      <c r="M13" s="6"/>
      <c r="N13" s="6"/>
      <c r="O13" s="6"/>
      <c r="P13" s="119"/>
      <c r="R13" s="291" t="str">
        <f>IF(ISTEXT(F13),$R$2,$R$3)</f>
        <v>ＯＫ</v>
      </c>
      <c r="Z13" s="5" t="s">
        <v>58</v>
      </c>
      <c r="AA13" s="5" t="s">
        <v>59</v>
      </c>
      <c r="AB13" s="5" t="s">
        <v>60</v>
      </c>
      <c r="AC13" s="5" t="s">
        <v>61</v>
      </c>
      <c r="AD13" s="5" t="s">
        <v>62</v>
      </c>
      <c r="AE13" s="5" t="s">
        <v>63</v>
      </c>
    </row>
    <row r="14" spans="1:31" s="5" customFormat="1" ht="24" customHeight="1">
      <c r="A14" s="6"/>
      <c r="B14" s="676" t="s">
        <v>64</v>
      </c>
      <c r="C14" s="673"/>
      <c r="D14" s="673"/>
      <c r="E14" s="673"/>
      <c r="F14" s="687" t="s">
        <v>331</v>
      </c>
      <c r="G14" s="637"/>
      <c r="H14" s="688"/>
      <c r="I14" s="7" t="s">
        <v>332</v>
      </c>
      <c r="J14" s="7"/>
      <c r="K14" s="7"/>
      <c r="L14" s="6"/>
      <c r="M14" s="6"/>
      <c r="N14" s="6"/>
      <c r="O14" s="6"/>
      <c r="P14" s="119"/>
      <c r="R14" s="291" t="str">
        <f>IF(ISTEXT(F14),$R$2,$R$3)</f>
        <v>ＯＫ</v>
      </c>
      <c r="V14" s="5">
        <f>COUNTIF(R30:V30,R2)</f>
        <v>3</v>
      </c>
    </row>
    <row r="15" spans="1:31" s="5" customFormat="1" ht="24" customHeight="1">
      <c r="A15" s="6"/>
      <c r="B15" s="676" t="s">
        <v>66</v>
      </c>
      <c r="C15" s="673"/>
      <c r="D15" s="673"/>
      <c r="E15" s="673"/>
      <c r="F15" s="689" t="s">
        <v>229</v>
      </c>
      <c r="G15" s="619"/>
      <c r="H15" s="690"/>
      <c r="I15" s="7"/>
      <c r="J15" s="7"/>
      <c r="K15" s="7"/>
      <c r="L15" s="6"/>
      <c r="M15" s="6"/>
      <c r="N15" s="6"/>
      <c r="O15" s="6"/>
      <c r="P15" s="119"/>
      <c r="R15" s="291" t="str">
        <f>IF(ISTEXT(F15),$R$2,$R$3)</f>
        <v>ＯＫ</v>
      </c>
      <c r="V15" s="5">
        <f>COUNTIF(R33:W66,$R$2)</f>
        <v>126</v>
      </c>
    </row>
    <row r="16" spans="1:31" s="5" customFormat="1" ht="24" customHeight="1">
      <c r="A16" s="6"/>
      <c r="B16" s="676" t="s">
        <v>67</v>
      </c>
      <c r="C16" s="673"/>
      <c r="D16" s="673"/>
      <c r="E16" s="673"/>
      <c r="F16" s="679">
        <f>SUM(Z16:AC16)</f>
        <v>18</v>
      </c>
      <c r="G16" s="638"/>
      <c r="H16" s="680"/>
      <c r="I16" s="7" t="s">
        <v>68</v>
      </c>
      <c r="J16" s="7"/>
      <c r="K16" s="7"/>
      <c r="L16" s="6"/>
      <c r="M16" s="6"/>
      <c r="N16" s="6"/>
      <c r="O16" s="6"/>
      <c r="P16" s="119"/>
      <c r="R16" s="291" t="str">
        <f>IF(ISNUMBER(F16),$R$2,$R$3)</f>
        <v>ＯＫ</v>
      </c>
      <c r="Z16" s="5">
        <f>IF(F32="三重奏",3,IF(F32="四重奏",4,IF(F32="五重奏",5,IF(F32="六重奏",6,IF(F32="七重奏",7,IF(F32="八重奏",8,0))))))</f>
        <v>7</v>
      </c>
      <c r="AA16" s="5">
        <f>IF(I32="三重奏",3,IF(I32="四重奏",4,IF(I32="五重奏",5,IF(I32="六重奏",6,IF(I32="七重奏",7,IF(I32="八重奏",8,0))))))</f>
        <v>5</v>
      </c>
      <c r="AC16" s="5">
        <f>IF(L32="三重奏",3,IF(L32="四重奏",4,IF(L32="五重奏",5,IF(L32="六重奏",6,IF(L32="七重奏",7,IF(L32="八重奏",8,0))))))</f>
        <v>6</v>
      </c>
    </row>
    <row r="17" spans="1:39" s="5" customFormat="1" ht="24" customHeight="1">
      <c r="A17" s="6"/>
      <c r="B17" s="676" t="s">
        <v>230</v>
      </c>
      <c r="C17" s="673"/>
      <c r="D17" s="673"/>
      <c r="E17" s="673"/>
      <c r="F17" s="677">
        <v>5</v>
      </c>
      <c r="G17" s="622"/>
      <c r="H17" s="678"/>
      <c r="I17" s="7" t="s">
        <v>231</v>
      </c>
      <c r="J17" s="7"/>
      <c r="K17" s="7"/>
      <c r="L17" s="6"/>
      <c r="M17" s="6"/>
      <c r="N17" s="6"/>
      <c r="O17" s="6"/>
      <c r="P17" s="119"/>
      <c r="R17" s="291" t="str">
        <f>IF(ISNUMBER(F17),$R$2,$R$3)</f>
        <v>ＯＫ</v>
      </c>
    </row>
    <row r="18" spans="1:39" s="5" customFormat="1" ht="24" customHeight="1">
      <c r="A18" s="6"/>
      <c r="B18" s="676" t="s">
        <v>69</v>
      </c>
      <c r="C18" s="673"/>
      <c r="D18" s="673"/>
      <c r="E18" s="673"/>
      <c r="F18" s="674" t="s">
        <v>232</v>
      </c>
      <c r="G18" s="600"/>
      <c r="H18" s="675"/>
      <c r="I18" s="7" t="s">
        <v>333</v>
      </c>
      <c r="J18" s="7"/>
      <c r="K18" s="7"/>
      <c r="L18" s="6"/>
      <c r="M18" s="6"/>
      <c r="N18" s="6"/>
      <c r="O18" s="6"/>
      <c r="P18" s="119"/>
      <c r="R18" s="291" t="str">
        <f>IF(ISTEXT(F18),$R$2,$R$3)</f>
        <v>ＯＫ</v>
      </c>
      <c r="V18" s="5">
        <f>SUM(V12:V15)</f>
        <v>144</v>
      </c>
    </row>
    <row r="19" spans="1:39" s="5" customFormat="1" ht="24" customHeight="1">
      <c r="A19" s="6"/>
      <c r="B19" s="605" t="s">
        <v>71</v>
      </c>
      <c r="C19" s="673" t="s">
        <v>234</v>
      </c>
      <c r="D19" s="673"/>
      <c r="E19" s="673"/>
      <c r="F19" s="674" t="s">
        <v>235</v>
      </c>
      <c r="G19" s="600"/>
      <c r="H19" s="675"/>
      <c r="I19" s="7" t="s">
        <v>334</v>
      </c>
      <c r="J19" s="7"/>
      <c r="K19" s="7"/>
      <c r="L19" s="6"/>
      <c r="M19" s="6"/>
      <c r="N19" s="6"/>
      <c r="O19" s="6"/>
      <c r="P19" s="119"/>
      <c r="R19" s="291" t="str">
        <f>IF(ISTEXT(F19),$R$2,$R$3)</f>
        <v>ＯＫ</v>
      </c>
    </row>
    <row r="20" spans="1:39" s="5" customFormat="1" ht="24" customHeight="1">
      <c r="A20" s="6"/>
      <c r="B20" s="498"/>
      <c r="C20" s="673" t="s">
        <v>74</v>
      </c>
      <c r="D20" s="673"/>
      <c r="E20" s="673"/>
      <c r="F20" s="674" t="s">
        <v>237</v>
      </c>
      <c r="G20" s="600"/>
      <c r="H20" s="675"/>
      <c r="I20" s="7" t="s">
        <v>238</v>
      </c>
      <c r="J20" s="7"/>
      <c r="K20" s="7"/>
      <c r="L20" s="6"/>
      <c r="M20" s="6"/>
      <c r="N20" s="6"/>
      <c r="O20" s="6"/>
      <c r="P20" s="119"/>
      <c r="R20" s="291" t="str">
        <f>IF(ISTEXT(F20),$R$2,$R$3)</f>
        <v>ＯＫ</v>
      </c>
    </row>
    <row r="21" spans="1:39" s="5" customFormat="1" ht="24" customHeight="1">
      <c r="A21" s="6"/>
      <c r="B21" s="498"/>
      <c r="C21" s="606" t="s">
        <v>76</v>
      </c>
      <c r="D21" s="598"/>
      <c r="E21" s="599"/>
      <c r="F21" s="600" t="s">
        <v>335</v>
      </c>
      <c r="G21" s="601"/>
      <c r="H21" s="602"/>
      <c r="I21" s="7" t="s">
        <v>77</v>
      </c>
      <c r="J21" s="7"/>
      <c r="K21" s="7"/>
      <c r="L21" s="6"/>
      <c r="M21" s="6"/>
      <c r="N21" s="6"/>
      <c r="O21" s="6"/>
      <c r="P21" s="119"/>
      <c r="R21" s="291" t="str">
        <f>IF(ISTEXT(F21),$R$2,$R$3)</f>
        <v>ＯＫ</v>
      </c>
    </row>
    <row r="22" spans="1:39" s="5" customFormat="1" ht="24" customHeight="1">
      <c r="A22" s="6"/>
      <c r="B22" s="499"/>
      <c r="C22" s="673" t="s">
        <v>78</v>
      </c>
      <c r="D22" s="673"/>
      <c r="E22" s="673"/>
      <c r="F22" s="674" t="s">
        <v>336</v>
      </c>
      <c r="G22" s="600"/>
      <c r="H22" s="675"/>
      <c r="I22" s="7" t="s">
        <v>240</v>
      </c>
      <c r="J22" s="7"/>
      <c r="K22" s="7"/>
      <c r="L22" s="6"/>
      <c r="M22" s="6"/>
      <c r="N22" s="6"/>
      <c r="O22" s="6"/>
      <c r="P22" s="119"/>
      <c r="R22" s="291" t="str">
        <f>IF(ISTEXT(F22),$R$2,$R$3)</f>
        <v>ＯＫ</v>
      </c>
    </row>
    <row r="23" spans="1:39" s="5" customFormat="1" ht="24" customHeight="1">
      <c r="A23" s="6"/>
      <c r="B23" s="467" t="s">
        <v>82</v>
      </c>
      <c r="C23" s="468"/>
      <c r="D23" s="469"/>
      <c r="E23" s="286" t="s">
        <v>83</v>
      </c>
      <c r="F23" s="600">
        <v>0</v>
      </c>
      <c r="G23" s="634"/>
      <c r="H23" s="287" t="s">
        <v>87</v>
      </c>
      <c r="I23" s="7" t="s">
        <v>85</v>
      </c>
      <c r="J23" s="7"/>
      <c r="K23" s="7"/>
      <c r="L23" s="6"/>
      <c r="M23" s="6"/>
      <c r="N23" s="6"/>
      <c r="O23" s="6"/>
      <c r="P23" s="119"/>
      <c r="R23" s="291" t="str">
        <f>IF(F23="",$R$3,$R$2)</f>
        <v>ＯＫ</v>
      </c>
    </row>
    <row r="24" spans="1:39" s="5" customFormat="1" ht="24" customHeight="1">
      <c r="A24" s="6"/>
      <c r="B24" s="470"/>
      <c r="C24" s="471"/>
      <c r="D24" s="472"/>
      <c r="E24" s="286" t="s">
        <v>86</v>
      </c>
      <c r="F24" s="600" t="s">
        <v>244</v>
      </c>
      <c r="G24" s="634"/>
      <c r="H24" s="287" t="s">
        <v>87</v>
      </c>
      <c r="I24" s="7" t="s">
        <v>88</v>
      </c>
      <c r="J24" s="7"/>
      <c r="K24" s="7"/>
      <c r="L24" s="6"/>
      <c r="M24" s="6"/>
      <c r="N24" s="6"/>
      <c r="O24" s="6"/>
      <c r="P24" s="119"/>
      <c r="R24" s="291" t="str">
        <f>IF(F24="",$R$3,$R$2)</f>
        <v>ＯＫ</v>
      </c>
    </row>
    <row r="25" spans="1:39" s="5" customFormat="1" ht="24" customHeight="1">
      <c r="A25" s="6"/>
      <c r="B25" s="467" t="s">
        <v>89</v>
      </c>
      <c r="C25" s="468"/>
      <c r="D25" s="469"/>
      <c r="E25" s="286" t="s">
        <v>90</v>
      </c>
      <c r="F25" s="600" t="s">
        <v>245</v>
      </c>
      <c r="G25" s="634"/>
      <c r="H25" s="287" t="s">
        <v>87</v>
      </c>
      <c r="I25" s="7" t="s">
        <v>91</v>
      </c>
      <c r="J25" s="7"/>
      <c r="K25" s="7"/>
      <c r="L25" s="6"/>
      <c r="M25" s="6"/>
      <c r="N25" s="6"/>
      <c r="O25" s="6"/>
      <c r="P25" s="119"/>
      <c r="R25" s="291" t="str">
        <f>IF(F25="",$R$3,$R$2)</f>
        <v>ＯＫ</v>
      </c>
    </row>
    <row r="26" spans="1:39" s="5" customFormat="1" ht="24" customHeight="1" thickBot="1">
      <c r="A26" s="6"/>
      <c r="B26" s="473"/>
      <c r="C26" s="474"/>
      <c r="D26" s="475"/>
      <c r="E26" s="288" t="s">
        <v>86</v>
      </c>
      <c r="F26" s="635">
        <v>0</v>
      </c>
      <c r="G26" s="636"/>
      <c r="H26" s="289" t="s">
        <v>87</v>
      </c>
      <c r="I26" s="7" t="s">
        <v>88</v>
      </c>
      <c r="J26" s="7"/>
      <c r="K26" s="7"/>
      <c r="L26" s="6"/>
      <c r="M26" s="6"/>
      <c r="N26" s="6"/>
      <c r="O26" s="6"/>
      <c r="P26" s="119"/>
      <c r="R26" s="291" t="str">
        <f>IF(F26="",$R$3,$R$2)</f>
        <v>ＯＫ</v>
      </c>
    </row>
    <row r="27" spans="1:39" s="5" customFormat="1" ht="15" customHeight="1" thickBot="1">
      <c r="A27" s="6"/>
      <c r="B27" s="6"/>
      <c r="C27" s="6"/>
      <c r="D27" s="6"/>
      <c r="E27" s="6"/>
      <c r="F27" s="46"/>
      <c r="G27" s="46"/>
      <c r="H27" s="46"/>
      <c r="I27" s="7"/>
      <c r="J27" s="7"/>
      <c r="K27" s="7"/>
      <c r="L27" s="6"/>
      <c r="M27" s="6"/>
      <c r="N27" s="6"/>
      <c r="O27" s="6"/>
      <c r="P27" s="119"/>
    </row>
    <row r="28" spans="1:39" s="5" customFormat="1" ht="45" customHeight="1" thickTop="1" thickBot="1">
      <c r="A28" s="6"/>
      <c r="B28" s="670" t="s">
        <v>337</v>
      </c>
      <c r="C28" s="671"/>
      <c r="D28" s="671"/>
      <c r="E28" s="671"/>
      <c r="F28" s="671"/>
      <c r="G28" s="671"/>
      <c r="H28" s="671"/>
      <c r="I28" s="671"/>
      <c r="J28" s="671"/>
      <c r="K28" s="671"/>
      <c r="L28" s="671"/>
      <c r="M28" s="672"/>
      <c r="N28" s="6"/>
      <c r="O28" s="6"/>
      <c r="P28" s="119"/>
    </row>
    <row r="29" spans="1:39" s="5" customFormat="1" ht="24" customHeight="1" thickTop="1" thickBot="1">
      <c r="A29" s="6"/>
      <c r="B29" s="6"/>
      <c r="C29" s="6"/>
      <c r="D29" s="6"/>
      <c r="E29" s="6"/>
      <c r="F29" s="6"/>
      <c r="G29" s="6"/>
      <c r="H29" s="6"/>
      <c r="I29" s="6"/>
      <c r="J29" s="6"/>
      <c r="K29" s="6"/>
      <c r="L29" s="6"/>
      <c r="M29" s="6"/>
      <c r="N29" s="6"/>
      <c r="O29" s="6"/>
      <c r="P29" s="119"/>
      <c r="Z29" s="292" t="s">
        <v>93</v>
      </c>
    </row>
    <row r="30" spans="1:39" s="5" customFormat="1" ht="24" customHeight="1" thickBot="1">
      <c r="A30" s="6"/>
      <c r="B30" s="482" t="s">
        <v>94</v>
      </c>
      <c r="C30" s="483"/>
      <c r="D30" s="483"/>
      <c r="E30" s="484"/>
      <c r="F30" s="482" t="s">
        <v>95</v>
      </c>
      <c r="G30" s="483"/>
      <c r="H30" s="484"/>
      <c r="I30" s="482" t="s">
        <v>96</v>
      </c>
      <c r="J30" s="483"/>
      <c r="K30" s="484"/>
      <c r="L30" s="482" t="s">
        <v>97</v>
      </c>
      <c r="M30" s="483"/>
      <c r="N30" s="484"/>
      <c r="O30" s="6"/>
      <c r="P30" s="119"/>
      <c r="R30" s="291" t="str">
        <f>IF(R31=R32,$R$2,$R$3)</f>
        <v>ＯＫ</v>
      </c>
      <c r="S30" s="291"/>
      <c r="T30" s="291" t="str">
        <f>IF(T31=T32,$R$2,$R$3)</f>
        <v>ＯＫ</v>
      </c>
      <c r="U30" s="291"/>
      <c r="V30" s="293" t="str">
        <f>IF(V31=V32,$R$2,$R$3)</f>
        <v>ＯＫ</v>
      </c>
      <c r="W30" s="291"/>
      <c r="Z30" s="294">
        <f>COUNTIF(R31:V31,$R$2)</f>
        <v>3</v>
      </c>
    </row>
    <row r="31" spans="1:39" s="5" customFormat="1" ht="24" customHeight="1">
      <c r="A31" s="6"/>
      <c r="B31" s="476" t="s">
        <v>98</v>
      </c>
      <c r="C31" s="477"/>
      <c r="D31" s="477"/>
      <c r="E31" s="478"/>
      <c r="F31" s="377" t="s">
        <v>109</v>
      </c>
      <c r="G31" s="378"/>
      <c r="H31" s="379"/>
      <c r="I31" s="377" t="s">
        <v>111</v>
      </c>
      <c r="J31" s="378"/>
      <c r="K31" s="379"/>
      <c r="L31" s="377" t="s">
        <v>112</v>
      </c>
      <c r="M31" s="378"/>
      <c r="N31" s="379"/>
      <c r="O31" s="6"/>
      <c r="P31" s="119"/>
      <c r="R31" s="5" t="str">
        <f t="shared" ref="R31:R47" si="0">IF(ISTEXT(F31),$R$2,$R$3)</f>
        <v>ＯＫ</v>
      </c>
      <c r="T31" s="5" t="str">
        <f>IF(ISTEXT(I31),$R$2,$R$3)</f>
        <v>ＯＫ</v>
      </c>
      <c r="V31" s="5" t="str">
        <f>IF(ISTEXT(L31),$R$2,$R$3)</f>
        <v>ＯＫ</v>
      </c>
      <c r="W31" s="285"/>
      <c r="Z31" s="5" t="s">
        <v>99</v>
      </c>
      <c r="AA31" s="5" t="s">
        <v>100</v>
      </c>
      <c r="AB31" s="5" t="s">
        <v>101</v>
      </c>
      <c r="AC31" s="5" t="s">
        <v>102</v>
      </c>
      <c r="AD31" s="5" t="s">
        <v>103</v>
      </c>
      <c r="AE31" s="5" t="s">
        <v>104</v>
      </c>
      <c r="AF31" s="5" t="s">
        <v>105</v>
      </c>
      <c r="AG31" s="5" t="s">
        <v>106</v>
      </c>
      <c r="AH31" s="5" t="s">
        <v>107</v>
      </c>
      <c r="AI31" s="5" t="s">
        <v>108</v>
      </c>
      <c r="AJ31" s="5" t="s">
        <v>109</v>
      </c>
      <c r="AK31" s="5" t="s">
        <v>110</v>
      </c>
      <c r="AL31" s="5" t="s">
        <v>111</v>
      </c>
      <c r="AM31" s="5" t="s">
        <v>112</v>
      </c>
    </row>
    <row r="32" spans="1:39" s="5" customFormat="1" ht="24" customHeight="1">
      <c r="A32" s="6"/>
      <c r="B32" s="597" t="s">
        <v>113</v>
      </c>
      <c r="C32" s="598"/>
      <c r="D32" s="598"/>
      <c r="E32" s="618"/>
      <c r="F32" s="603" t="s">
        <v>118</v>
      </c>
      <c r="G32" s="604"/>
      <c r="H32" s="617"/>
      <c r="I32" s="603" t="s">
        <v>116</v>
      </c>
      <c r="J32" s="604"/>
      <c r="K32" s="617"/>
      <c r="L32" s="603" t="s">
        <v>247</v>
      </c>
      <c r="M32" s="604"/>
      <c r="N32" s="617"/>
      <c r="O32" s="6"/>
      <c r="P32" s="119"/>
      <c r="R32" s="5" t="str">
        <f t="shared" si="0"/>
        <v>ＯＫ</v>
      </c>
      <c r="T32" s="5" t="str">
        <f>IF(ISTEXT(I32),$R$2,$R$3)</f>
        <v>ＯＫ</v>
      </c>
      <c r="V32" s="5" t="str">
        <f>IF(ISTEXT(L32),$R$2,$R$3)</f>
        <v>ＯＫ</v>
      </c>
      <c r="W32" s="126"/>
      <c r="Z32" s="5" t="s">
        <v>338</v>
      </c>
      <c r="AA32" s="5" t="s">
        <v>339</v>
      </c>
      <c r="AB32" s="5" t="s">
        <v>116</v>
      </c>
      <c r="AC32" s="5" t="s">
        <v>247</v>
      </c>
      <c r="AD32" s="5" t="s">
        <v>118</v>
      </c>
      <c r="AE32" s="5" t="s">
        <v>119</v>
      </c>
    </row>
    <row r="33" spans="1:60" s="5" customFormat="1" ht="34.5" customHeight="1">
      <c r="A33" s="6"/>
      <c r="B33" s="669" t="s">
        <v>120</v>
      </c>
      <c r="C33" s="593" t="s">
        <v>121</v>
      </c>
      <c r="D33" s="594"/>
      <c r="E33" s="595"/>
      <c r="F33" s="562" t="s">
        <v>248</v>
      </c>
      <c r="G33" s="563"/>
      <c r="H33" s="596"/>
      <c r="I33" s="562" t="s">
        <v>249</v>
      </c>
      <c r="J33" s="563"/>
      <c r="K33" s="596"/>
      <c r="L33" s="562" t="s">
        <v>250</v>
      </c>
      <c r="M33" s="563"/>
      <c r="N33" s="596"/>
      <c r="O33" s="6"/>
      <c r="P33" s="119"/>
      <c r="R33" s="291" t="str">
        <f t="shared" si="0"/>
        <v>ＯＫ</v>
      </c>
      <c r="S33" s="291"/>
      <c r="T33" s="291" t="str">
        <f t="shared" ref="T33:T47" si="1">IF(T$31=$R$2,IF(ISTEXT(I33),$R$2,$R$3),IF(ISTEXT(I33),$R$3,$R$2))</f>
        <v>ＯＫ</v>
      </c>
      <c r="U33" s="291"/>
      <c r="V33" s="293" t="str">
        <f t="shared" ref="V33:V47" si="2">IF(V$31=$R$2,IF(ISTEXT(L33),$R$2,$R$3),IF(ISTEXT(L33),$R$3,$R$2))</f>
        <v>ＯＫ</v>
      </c>
      <c r="W33" s="291"/>
    </row>
    <row r="34" spans="1:60" s="5" customFormat="1" ht="34.5" customHeight="1">
      <c r="A34" s="6"/>
      <c r="B34" s="669"/>
      <c r="C34" s="492" t="s">
        <v>122</v>
      </c>
      <c r="D34" s="493"/>
      <c r="E34" s="494"/>
      <c r="F34" s="386" t="s">
        <v>251</v>
      </c>
      <c r="G34" s="387"/>
      <c r="H34" s="388"/>
      <c r="I34" s="386" t="s">
        <v>252</v>
      </c>
      <c r="J34" s="387"/>
      <c r="K34" s="388"/>
      <c r="L34" s="386" t="s">
        <v>253</v>
      </c>
      <c r="M34" s="387"/>
      <c r="N34" s="388"/>
      <c r="O34" s="6"/>
      <c r="P34" s="119"/>
      <c r="R34" s="291" t="str">
        <f t="shared" si="0"/>
        <v>ＯＫ</v>
      </c>
      <c r="S34" s="291"/>
      <c r="T34" s="291" t="str">
        <f t="shared" si="1"/>
        <v>ＯＫ</v>
      </c>
      <c r="U34" s="291"/>
      <c r="V34" s="293" t="str">
        <f t="shared" si="2"/>
        <v>ＯＫ</v>
      </c>
      <c r="W34" s="291"/>
    </row>
    <row r="35" spans="1:60" s="5" customFormat="1" ht="34.5" customHeight="1">
      <c r="A35" s="6"/>
      <c r="B35" s="669"/>
      <c r="C35" s="505" t="s">
        <v>123</v>
      </c>
      <c r="D35" s="506"/>
      <c r="E35" s="507"/>
      <c r="F35" s="389" t="s">
        <v>254</v>
      </c>
      <c r="G35" s="390"/>
      <c r="H35" s="391"/>
      <c r="I35" s="389" t="s">
        <v>255</v>
      </c>
      <c r="J35" s="390"/>
      <c r="K35" s="391"/>
      <c r="L35" s="389" t="s">
        <v>256</v>
      </c>
      <c r="M35" s="390"/>
      <c r="N35" s="391"/>
      <c r="O35" s="6"/>
      <c r="P35" s="119"/>
      <c r="R35" s="291" t="str">
        <f t="shared" si="0"/>
        <v>ＯＫ</v>
      </c>
      <c r="S35" s="291"/>
      <c r="T35" s="291" t="str">
        <f t="shared" si="1"/>
        <v>ＯＫ</v>
      </c>
      <c r="U35" s="291"/>
      <c r="V35" s="293" t="str">
        <f t="shared" si="2"/>
        <v>ＯＫ</v>
      </c>
      <c r="W35" s="291"/>
    </row>
    <row r="36" spans="1:60" s="5" customFormat="1" ht="34.5" customHeight="1">
      <c r="A36" s="6"/>
      <c r="B36" s="669" t="s">
        <v>124</v>
      </c>
      <c r="C36" s="593" t="s">
        <v>121</v>
      </c>
      <c r="D36" s="594"/>
      <c r="E36" s="595"/>
      <c r="F36" s="562" t="s">
        <v>257</v>
      </c>
      <c r="G36" s="563"/>
      <c r="H36" s="596"/>
      <c r="I36" s="562" t="s">
        <v>258</v>
      </c>
      <c r="J36" s="563"/>
      <c r="K36" s="596"/>
      <c r="L36" s="562" t="s">
        <v>259</v>
      </c>
      <c r="M36" s="563"/>
      <c r="N36" s="596"/>
      <c r="O36" s="6"/>
      <c r="P36" s="119"/>
      <c r="R36" s="291" t="str">
        <f t="shared" si="0"/>
        <v>ＯＫ</v>
      </c>
      <c r="S36" s="291"/>
      <c r="T36" s="291" t="str">
        <f t="shared" si="1"/>
        <v>ＯＫ</v>
      </c>
      <c r="U36" s="291"/>
      <c r="V36" s="293" t="str">
        <f t="shared" si="2"/>
        <v>ＯＫ</v>
      </c>
      <c r="W36" s="291"/>
    </row>
    <row r="37" spans="1:60" s="5" customFormat="1" ht="34.5" customHeight="1">
      <c r="A37" s="6"/>
      <c r="B37" s="669"/>
      <c r="C37" s="492" t="s">
        <v>122</v>
      </c>
      <c r="D37" s="493"/>
      <c r="E37" s="494"/>
      <c r="F37" s="386" t="s">
        <v>260</v>
      </c>
      <c r="G37" s="387"/>
      <c r="H37" s="388"/>
      <c r="I37" s="386" t="s">
        <v>261</v>
      </c>
      <c r="J37" s="387"/>
      <c r="K37" s="388"/>
      <c r="L37" s="386" t="s">
        <v>262</v>
      </c>
      <c r="M37" s="387"/>
      <c r="N37" s="388"/>
      <c r="O37" s="6"/>
      <c r="P37" s="119"/>
      <c r="R37" s="291" t="str">
        <f t="shared" si="0"/>
        <v>ＯＫ</v>
      </c>
      <c r="S37" s="291"/>
      <c r="T37" s="291" t="str">
        <f t="shared" si="1"/>
        <v>ＯＫ</v>
      </c>
      <c r="U37" s="291"/>
      <c r="V37" s="293" t="str">
        <f t="shared" si="2"/>
        <v>ＯＫ</v>
      </c>
      <c r="W37" s="291"/>
    </row>
    <row r="38" spans="1:60" s="5" customFormat="1" ht="34.5" customHeight="1">
      <c r="A38" s="6"/>
      <c r="B38" s="669"/>
      <c r="C38" s="505" t="s">
        <v>123</v>
      </c>
      <c r="D38" s="506"/>
      <c r="E38" s="507"/>
      <c r="F38" s="389" t="s">
        <v>263</v>
      </c>
      <c r="G38" s="390"/>
      <c r="H38" s="391"/>
      <c r="I38" s="389" t="s">
        <v>264</v>
      </c>
      <c r="J38" s="390"/>
      <c r="K38" s="391"/>
      <c r="L38" s="389" t="s">
        <v>265</v>
      </c>
      <c r="M38" s="390"/>
      <c r="N38" s="391"/>
      <c r="O38" s="6"/>
      <c r="P38" s="139" t="s">
        <v>125</v>
      </c>
      <c r="R38" s="291" t="str">
        <f t="shared" si="0"/>
        <v>ＯＫ</v>
      </c>
      <c r="S38" s="291"/>
      <c r="T38" s="291" t="str">
        <f t="shared" si="1"/>
        <v>ＯＫ</v>
      </c>
      <c r="U38" s="291"/>
      <c r="V38" s="293" t="str">
        <f t="shared" si="2"/>
        <v>ＯＫ</v>
      </c>
      <c r="W38" s="291"/>
    </row>
    <row r="39" spans="1:60" s="5" customFormat="1" ht="34.5" customHeight="1">
      <c r="A39" s="6"/>
      <c r="B39" s="669" t="s">
        <v>126</v>
      </c>
      <c r="C39" s="593" t="s">
        <v>121</v>
      </c>
      <c r="D39" s="594"/>
      <c r="E39" s="595"/>
      <c r="F39" s="562" t="s">
        <v>266</v>
      </c>
      <c r="G39" s="563"/>
      <c r="H39" s="596"/>
      <c r="I39" s="562" t="s">
        <v>266</v>
      </c>
      <c r="J39" s="563"/>
      <c r="K39" s="596"/>
      <c r="L39" s="562" t="s">
        <v>267</v>
      </c>
      <c r="M39" s="563"/>
      <c r="N39" s="596"/>
      <c r="O39" s="6"/>
      <c r="P39" s="661" t="s">
        <v>340</v>
      </c>
      <c r="R39" s="291" t="str">
        <f t="shared" si="0"/>
        <v>ＯＫ</v>
      </c>
      <c r="S39" s="291"/>
      <c r="T39" s="291" t="str">
        <f t="shared" si="1"/>
        <v>ＯＫ</v>
      </c>
      <c r="U39" s="291"/>
      <c r="V39" s="293" t="str">
        <f t="shared" si="2"/>
        <v>ＯＫ</v>
      </c>
      <c r="W39" s="291"/>
    </row>
    <row r="40" spans="1:60" s="5" customFormat="1" ht="34.5" customHeight="1">
      <c r="A40" s="6"/>
      <c r="B40" s="669"/>
      <c r="C40" s="492" t="s">
        <v>122</v>
      </c>
      <c r="D40" s="493"/>
      <c r="E40" s="494"/>
      <c r="F40" s="386" t="s">
        <v>266</v>
      </c>
      <c r="G40" s="387"/>
      <c r="H40" s="388"/>
      <c r="I40" s="386" t="s">
        <v>266</v>
      </c>
      <c r="J40" s="387"/>
      <c r="K40" s="388"/>
      <c r="L40" s="386" t="s">
        <v>268</v>
      </c>
      <c r="M40" s="387"/>
      <c r="N40" s="388"/>
      <c r="O40" s="6"/>
      <c r="P40" s="661"/>
      <c r="R40" s="291" t="str">
        <f t="shared" si="0"/>
        <v>ＯＫ</v>
      </c>
      <c r="S40" s="291"/>
      <c r="T40" s="291" t="str">
        <f t="shared" si="1"/>
        <v>ＯＫ</v>
      </c>
      <c r="U40" s="291"/>
      <c r="V40" s="293" t="str">
        <f t="shared" si="2"/>
        <v>ＯＫ</v>
      </c>
      <c r="W40" s="291"/>
    </row>
    <row r="41" spans="1:60" s="5" customFormat="1" ht="34.5" customHeight="1" thickBot="1">
      <c r="A41" s="6"/>
      <c r="B41" s="626"/>
      <c r="C41" s="528" t="s">
        <v>123</v>
      </c>
      <c r="D41" s="529"/>
      <c r="E41" s="530"/>
      <c r="F41" s="662" t="s">
        <v>266</v>
      </c>
      <c r="G41" s="663"/>
      <c r="H41" s="664"/>
      <c r="I41" s="662" t="s">
        <v>266</v>
      </c>
      <c r="J41" s="663"/>
      <c r="K41" s="664"/>
      <c r="L41" s="662" t="s">
        <v>269</v>
      </c>
      <c r="M41" s="663"/>
      <c r="N41" s="664"/>
      <c r="O41" s="6"/>
      <c r="P41" s="139" t="s">
        <v>125</v>
      </c>
      <c r="R41" s="291" t="str">
        <f t="shared" si="0"/>
        <v>ＯＫ</v>
      </c>
      <c r="S41" s="291"/>
      <c r="T41" s="291" t="str">
        <f t="shared" si="1"/>
        <v>ＯＫ</v>
      </c>
      <c r="U41" s="291"/>
      <c r="V41" s="293" t="str">
        <f t="shared" si="2"/>
        <v>ＯＫ</v>
      </c>
      <c r="W41" s="291"/>
    </row>
    <row r="42" spans="1:60" s="5" customFormat="1" ht="24" customHeight="1">
      <c r="A42" s="6"/>
      <c r="B42" s="511" t="s">
        <v>128</v>
      </c>
      <c r="C42" s="665" t="s">
        <v>129</v>
      </c>
      <c r="D42" s="666"/>
      <c r="E42" s="667" t="s">
        <v>341</v>
      </c>
      <c r="F42" s="516" t="s">
        <v>342</v>
      </c>
      <c r="G42" s="518"/>
      <c r="H42" s="668" t="s">
        <v>275</v>
      </c>
      <c r="I42" s="516" t="s">
        <v>343</v>
      </c>
      <c r="J42" s="518"/>
      <c r="K42" s="668" t="s">
        <v>275</v>
      </c>
      <c r="L42" s="516" t="s">
        <v>344</v>
      </c>
      <c r="M42" s="518"/>
      <c r="N42" s="668" t="s">
        <v>275</v>
      </c>
      <c r="O42" s="6"/>
      <c r="P42" s="661" t="s">
        <v>345</v>
      </c>
      <c r="R42" s="291" t="str">
        <f>IF(ISTEXT(F42),$R$2,$R$3)</f>
        <v>ＯＫ</v>
      </c>
      <c r="S42" s="291"/>
      <c r="T42" s="291" t="str">
        <f t="shared" si="1"/>
        <v>ＯＫ</v>
      </c>
      <c r="U42" s="291"/>
      <c r="V42" s="293" t="str">
        <f t="shared" si="2"/>
        <v>ＯＫ</v>
      </c>
      <c r="W42" s="291"/>
    </row>
    <row r="43" spans="1:60" s="5" customFormat="1" ht="24" customHeight="1">
      <c r="A43" s="6"/>
      <c r="B43" s="647"/>
      <c r="C43" s="134" t="s">
        <v>132</v>
      </c>
      <c r="D43" s="135" t="s">
        <v>346</v>
      </c>
      <c r="E43" s="658"/>
      <c r="F43" s="122" t="s">
        <v>287</v>
      </c>
      <c r="G43" s="123" t="s">
        <v>195</v>
      </c>
      <c r="H43" s="654"/>
      <c r="I43" s="122" t="s">
        <v>276</v>
      </c>
      <c r="J43" s="123" t="s">
        <v>347</v>
      </c>
      <c r="K43" s="654"/>
      <c r="L43" s="122" t="s">
        <v>138</v>
      </c>
      <c r="M43" s="123" t="s">
        <v>274</v>
      </c>
      <c r="N43" s="654"/>
      <c r="O43" s="6"/>
      <c r="P43" s="661"/>
      <c r="R43" s="291" t="str">
        <f t="shared" si="0"/>
        <v>ＯＫ</v>
      </c>
      <c r="S43" s="291" t="str">
        <f>IF(ISTEXT(G43),$R$2,$R$3)</f>
        <v>ＯＫ</v>
      </c>
      <c r="T43" s="291" t="str">
        <f t="shared" si="1"/>
        <v>ＯＫ</v>
      </c>
      <c r="U43" s="291" t="str">
        <f>IF(T$31=$R$2,IF(ISTEXT(J43),$R$2,$R$3),IF(ISTEXT(J43),$R$3,$R$2))</f>
        <v>ＯＫ</v>
      </c>
      <c r="V43" s="293" t="str">
        <f t="shared" si="2"/>
        <v>ＯＫ</v>
      </c>
      <c r="W43" s="291" t="str">
        <f>IF(V$31=$R$2,IF(ISTEXT(M43),$R$2,$R$3),IF(ISTEXT(M43),$R$3,$R$2))</f>
        <v>ＯＫ</v>
      </c>
      <c r="Y43" s="5" t="s">
        <v>136</v>
      </c>
      <c r="Z43" s="5" t="s">
        <v>137</v>
      </c>
      <c r="AA43" s="5" t="s">
        <v>138</v>
      </c>
      <c r="AB43" s="5" t="s">
        <v>139</v>
      </c>
      <c r="AC43" s="5" t="s">
        <v>140</v>
      </c>
      <c r="AD43" s="5" t="s">
        <v>141</v>
      </c>
      <c r="AE43" s="5" t="s">
        <v>142</v>
      </c>
      <c r="AF43" s="5" t="s">
        <v>143</v>
      </c>
      <c r="AG43" s="5" t="s">
        <v>144</v>
      </c>
      <c r="AH43" s="5" t="s">
        <v>145</v>
      </c>
      <c r="AI43" s="5" t="s">
        <v>146</v>
      </c>
      <c r="AJ43" s="5" t="s">
        <v>147</v>
      </c>
      <c r="AK43" s="5" t="s">
        <v>148</v>
      </c>
      <c r="AL43" s="5" t="s">
        <v>149</v>
      </c>
      <c r="AM43" s="5" t="s">
        <v>150</v>
      </c>
      <c r="AN43" s="5" t="s">
        <v>151</v>
      </c>
      <c r="AO43" s="5" t="s">
        <v>152</v>
      </c>
      <c r="AP43" s="5" t="s">
        <v>153</v>
      </c>
      <c r="AQ43" s="5" t="s">
        <v>154</v>
      </c>
      <c r="AR43" s="5" t="s">
        <v>155</v>
      </c>
      <c r="AS43" s="5" t="s">
        <v>156</v>
      </c>
      <c r="AT43" s="5" t="s">
        <v>157</v>
      </c>
      <c r="AU43" s="5" t="s">
        <v>158</v>
      </c>
      <c r="AV43" s="5" t="s">
        <v>159</v>
      </c>
      <c r="AW43" s="5" t="s">
        <v>160</v>
      </c>
      <c r="AX43" s="5" t="s">
        <v>161</v>
      </c>
      <c r="AY43" s="5" t="s">
        <v>162</v>
      </c>
      <c r="AZ43" s="5" t="s">
        <v>163</v>
      </c>
      <c r="BA43" s="5" t="s">
        <v>164</v>
      </c>
      <c r="BB43" s="5" t="s">
        <v>165</v>
      </c>
      <c r="BC43" s="5" t="s">
        <v>166</v>
      </c>
      <c r="BD43" s="5" t="s">
        <v>167</v>
      </c>
      <c r="BE43" s="5" t="s">
        <v>168</v>
      </c>
      <c r="BF43" s="5" t="s">
        <v>169</v>
      </c>
      <c r="BG43" s="5" t="s">
        <v>170</v>
      </c>
      <c r="BH43" s="5" t="s">
        <v>171</v>
      </c>
    </row>
    <row r="44" spans="1:60" s="5" customFormat="1" ht="24" customHeight="1">
      <c r="A44" s="6"/>
      <c r="B44" s="647" t="s">
        <v>172</v>
      </c>
      <c r="C44" s="648" t="s">
        <v>129</v>
      </c>
      <c r="D44" s="649"/>
      <c r="E44" s="650" t="s">
        <v>341</v>
      </c>
      <c r="F44" s="652" t="s">
        <v>348</v>
      </c>
      <c r="G44" s="565"/>
      <c r="H44" s="653" t="s">
        <v>281</v>
      </c>
      <c r="I44" s="652" t="s">
        <v>349</v>
      </c>
      <c r="J44" s="565"/>
      <c r="K44" s="653" t="s">
        <v>281</v>
      </c>
      <c r="L44" s="652" t="s">
        <v>350</v>
      </c>
      <c r="M44" s="565"/>
      <c r="N44" s="653" t="s">
        <v>275</v>
      </c>
      <c r="O44" s="6"/>
      <c r="P44" s="661"/>
      <c r="R44" s="291" t="str">
        <f t="shared" si="0"/>
        <v>ＯＫ</v>
      </c>
      <c r="S44" s="291"/>
      <c r="T44" s="291" t="str">
        <f t="shared" si="1"/>
        <v>ＯＫ</v>
      </c>
      <c r="U44" s="291"/>
      <c r="V44" s="293" t="str">
        <f t="shared" si="2"/>
        <v>ＯＫ</v>
      </c>
      <c r="W44" s="291"/>
    </row>
    <row r="45" spans="1:60" s="5" customFormat="1" ht="24" customHeight="1">
      <c r="A45" s="6"/>
      <c r="B45" s="647"/>
      <c r="C45" s="136" t="s">
        <v>132</v>
      </c>
      <c r="D45" s="137" t="s">
        <v>346</v>
      </c>
      <c r="E45" s="658"/>
      <c r="F45" s="120" t="s">
        <v>287</v>
      </c>
      <c r="G45" s="121" t="s">
        <v>195</v>
      </c>
      <c r="H45" s="654"/>
      <c r="I45" s="120" t="s">
        <v>276</v>
      </c>
      <c r="J45" s="121" t="s">
        <v>195</v>
      </c>
      <c r="K45" s="654"/>
      <c r="L45" s="120" t="s">
        <v>143</v>
      </c>
      <c r="M45" s="121" t="s">
        <v>351</v>
      </c>
      <c r="N45" s="654"/>
      <c r="O45" s="6"/>
      <c r="P45" s="661"/>
      <c r="R45" s="291" t="str">
        <f t="shared" si="0"/>
        <v>ＯＫ</v>
      </c>
      <c r="S45" s="291" t="str">
        <f>IF(ISTEXT(G45),$R$2,$R$3)</f>
        <v>ＯＫ</v>
      </c>
      <c r="T45" s="291" t="str">
        <f t="shared" si="1"/>
        <v>ＯＫ</v>
      </c>
      <c r="U45" s="291" t="str">
        <f>IF(T$31=$R$2,IF(ISTEXT(J45),$R$2,$R$3),IF(ISTEXT(J45),$R$3,$R$2))</f>
        <v>ＯＫ</v>
      </c>
      <c r="V45" s="293" t="str">
        <f t="shared" si="2"/>
        <v>ＯＫ</v>
      </c>
      <c r="W45" s="291" t="str">
        <f>IF(V$31=$R$2,IF(ISTEXT(M45),$R$2,$R$3),IF(ISTEXT(M45),$R$3,$R$2))</f>
        <v>ＯＫ</v>
      </c>
    </row>
    <row r="46" spans="1:60" s="5" customFormat="1" ht="24" customHeight="1">
      <c r="A46" s="6"/>
      <c r="B46" s="647" t="s">
        <v>175</v>
      </c>
      <c r="C46" s="656" t="s">
        <v>129</v>
      </c>
      <c r="D46" s="657"/>
      <c r="E46" s="650" t="s">
        <v>341</v>
      </c>
      <c r="F46" s="659" t="s">
        <v>352</v>
      </c>
      <c r="G46" s="660"/>
      <c r="H46" s="653" t="s">
        <v>275</v>
      </c>
      <c r="I46" s="659" t="s">
        <v>353</v>
      </c>
      <c r="J46" s="660"/>
      <c r="K46" s="653" t="s">
        <v>275</v>
      </c>
      <c r="L46" s="659" t="s">
        <v>354</v>
      </c>
      <c r="M46" s="660"/>
      <c r="N46" s="653" t="s">
        <v>275</v>
      </c>
      <c r="O46" s="6"/>
      <c r="P46" s="646" t="s">
        <v>135</v>
      </c>
      <c r="R46" s="291" t="str">
        <f t="shared" si="0"/>
        <v>ＯＫ</v>
      </c>
      <c r="S46" s="291"/>
      <c r="T46" s="291" t="str">
        <f t="shared" si="1"/>
        <v>ＯＫ</v>
      </c>
      <c r="U46" s="291"/>
      <c r="V46" s="293" t="str">
        <f t="shared" si="2"/>
        <v>ＯＫ</v>
      </c>
      <c r="W46" s="291"/>
    </row>
    <row r="47" spans="1:60" s="5" customFormat="1" ht="24" customHeight="1">
      <c r="A47" s="6"/>
      <c r="B47" s="647"/>
      <c r="C47" s="134" t="s">
        <v>132</v>
      </c>
      <c r="D47" s="135" t="s">
        <v>346</v>
      </c>
      <c r="E47" s="658"/>
      <c r="F47" s="122" t="s">
        <v>287</v>
      </c>
      <c r="G47" s="123" t="s">
        <v>195</v>
      </c>
      <c r="H47" s="654"/>
      <c r="I47" s="122" t="s">
        <v>286</v>
      </c>
      <c r="J47" s="123" t="s">
        <v>195</v>
      </c>
      <c r="K47" s="654"/>
      <c r="L47" s="122" t="s">
        <v>292</v>
      </c>
      <c r="M47" s="123" t="s">
        <v>355</v>
      </c>
      <c r="N47" s="654"/>
      <c r="O47" s="6"/>
      <c r="P47" s="646"/>
      <c r="R47" s="291" t="str">
        <f t="shared" si="0"/>
        <v>ＯＫ</v>
      </c>
      <c r="S47" s="291" t="str">
        <f>IF(ISTEXT(G47),$R$2,$R$3)</f>
        <v>ＯＫ</v>
      </c>
      <c r="T47" s="291" t="str">
        <f t="shared" si="1"/>
        <v>ＯＫ</v>
      </c>
      <c r="U47" s="291" t="str">
        <f>IF(T$31=$R$2,IF(ISTEXT(J47),$R$2,$R$3),IF(ISTEXT(J47),$R$3,$R$2))</f>
        <v>ＯＫ</v>
      </c>
      <c r="V47" s="293" t="str">
        <f t="shared" si="2"/>
        <v>ＯＫ</v>
      </c>
      <c r="W47" s="291" t="str">
        <f>IF(V$31=$R$2,IF(ISTEXT(M47),$R$2,$R$3),IF(ISTEXT(M47),$R$3,$R$2))</f>
        <v>ＯＫ</v>
      </c>
    </row>
    <row r="48" spans="1:60" s="5" customFormat="1" ht="24" customHeight="1">
      <c r="A48" s="6"/>
      <c r="B48" s="647" t="s">
        <v>177</v>
      </c>
      <c r="C48" s="648" t="s">
        <v>129</v>
      </c>
      <c r="D48" s="649"/>
      <c r="E48" s="650" t="s">
        <v>341</v>
      </c>
      <c r="F48" s="652" t="s">
        <v>356</v>
      </c>
      <c r="G48" s="565"/>
      <c r="H48" s="653" t="s">
        <v>275</v>
      </c>
      <c r="I48" s="652" t="s">
        <v>357</v>
      </c>
      <c r="J48" s="565"/>
      <c r="K48" s="653" t="s">
        <v>275</v>
      </c>
      <c r="L48" s="652" t="s">
        <v>358</v>
      </c>
      <c r="M48" s="565"/>
      <c r="N48" s="653" t="s">
        <v>275</v>
      </c>
      <c r="O48" s="6"/>
      <c r="P48" s="646"/>
      <c r="R48" s="291" t="str">
        <f>IF(OR(F$32="八重奏",F$32="七重奏",F$32="六重奏",F$32="五重奏",F$32="四重奏"),IF(ISTEXT(F48),$R$2,$R$3),IF(ISTEXT(F48),$R$3,$R$2))</f>
        <v>ＯＫ</v>
      </c>
      <c r="S48" s="291"/>
      <c r="T48" s="291" t="str">
        <f>IF(OR(I$32="八重奏",I$32="七重奏",I$32="六重奏",I$32="五重奏",I$32="四重奏"),IF(ISTEXT(I48),$R$2,$R$3),IF(ISTEXT(I48),$R$3,$R$2))</f>
        <v>ＯＫ</v>
      </c>
      <c r="U48" s="291"/>
      <c r="V48" s="293" t="str">
        <f>IF(OR(L$32="八重奏",L$32="七重奏",L$32="六重奏",L$32="五重奏",L$32="四重奏"),IF(ISTEXT(L48),$R$2,$R$3),IF(ISTEXT(L48),$R$3,$R$2))</f>
        <v>ＯＫ</v>
      </c>
      <c r="W48" s="291"/>
    </row>
    <row r="49" spans="1:60" s="5" customFormat="1" ht="24" customHeight="1">
      <c r="A49" s="6"/>
      <c r="B49" s="647"/>
      <c r="C49" s="136" t="s">
        <v>132</v>
      </c>
      <c r="D49" s="137" t="s">
        <v>346</v>
      </c>
      <c r="E49" s="658"/>
      <c r="F49" s="120" t="s">
        <v>287</v>
      </c>
      <c r="G49" s="121" t="s">
        <v>195</v>
      </c>
      <c r="H49" s="654"/>
      <c r="I49" s="120" t="s">
        <v>291</v>
      </c>
      <c r="J49" s="121" t="s">
        <v>195</v>
      </c>
      <c r="K49" s="654"/>
      <c r="L49" s="120" t="s">
        <v>276</v>
      </c>
      <c r="M49" s="121" t="s">
        <v>359</v>
      </c>
      <c r="N49" s="654"/>
      <c r="O49" s="6"/>
      <c r="P49" s="646"/>
      <c r="R49" s="291" t="str">
        <f>IF(OR(F$32="八重奏",F$32="七重奏",F$32="六重奏",F$32="五重奏",F$32="四重奏"),IF(ISTEXT(F49),$R$2,$R$3),IF(ISTEXT(F49),$R$3,$R$2))</f>
        <v>ＯＫ</v>
      </c>
      <c r="S49" s="291" t="str">
        <f>IF(OR(F$32="八重奏",F$32="七重奏",F$32="六重奏",F$32="五重奏",F$32="四重奏"),IF(ISTEXT(G49),$R$2,$R$3),IF(ISTEXT(G49),$R$3,$R$2))</f>
        <v>ＯＫ</v>
      </c>
      <c r="T49" s="291" t="str">
        <f>IF(OR(I$32="八重奏",I$32="七重奏",I$32="六重奏",I$32="五重奏",I$32="四重奏"),IF(ISTEXT(I49),$R$2,$R$3),IF(ISTEXT(I49),$R$3,$R$2))</f>
        <v>ＯＫ</v>
      </c>
      <c r="U49" s="291" t="str">
        <f>IF(OR(I$32="八重奏",I$32="七重奏",I$32="六重奏",I$32="五重奏",I$32="四重奏"),IF(ISTEXT(J49),$R$2,$R$3),IF(ISTEXT(J49),$R$3,$R$2))</f>
        <v>ＯＫ</v>
      </c>
      <c r="V49" s="293" t="str">
        <f>IF(OR(L$32="八重奏",L$32="七重奏",L$32="六重奏",L$32="五重奏",L$32="四重奏"),IF(ISTEXT(L49),$R$2,$R$3),IF(ISTEXT(L49),$R$3,$R$2))</f>
        <v>ＯＫ</v>
      </c>
      <c r="W49" s="291" t="str">
        <f>IF(OR(L$32="八重奏",L$32="七重奏",L$32="六重奏",L$32="五重奏",L$32="四重奏"),IF(ISTEXT(M49),$R$2,$R$3),IF(ISTEXT(M49),$R$3,$R$2))</f>
        <v>ＯＫ</v>
      </c>
    </row>
    <row r="50" spans="1:60" s="5" customFormat="1" ht="24" customHeight="1">
      <c r="A50" s="6"/>
      <c r="B50" s="647" t="s">
        <v>180</v>
      </c>
      <c r="C50" s="656" t="s">
        <v>129</v>
      </c>
      <c r="D50" s="657"/>
      <c r="E50" s="650" t="s">
        <v>341</v>
      </c>
      <c r="F50" s="659" t="s">
        <v>360</v>
      </c>
      <c r="G50" s="660"/>
      <c r="H50" s="653" t="s">
        <v>281</v>
      </c>
      <c r="I50" s="659" t="s">
        <v>361</v>
      </c>
      <c r="J50" s="660"/>
      <c r="K50" s="653" t="s">
        <v>281</v>
      </c>
      <c r="L50" s="659" t="s">
        <v>362</v>
      </c>
      <c r="M50" s="660"/>
      <c r="N50" s="653" t="s">
        <v>275</v>
      </c>
      <c r="O50" s="6"/>
      <c r="P50" s="646" t="s">
        <v>174</v>
      </c>
      <c r="R50" s="291" t="str">
        <f>IF(OR(F$32="八重奏",F$32="七重奏",F$32="六重奏",F$32="五重奏"),IF(ISTEXT(F50),$R$2,$R$3),IF(ISTEXT(F50),$R$3,$R$2))</f>
        <v>ＯＫ</v>
      </c>
      <c r="S50" s="291"/>
      <c r="T50" s="291" t="str">
        <f>IF(OR(I$32="八重奏",I$32="七重奏",I$32="六重奏",I$32="五重奏"),IF(ISTEXT(I50),$R$2,$R$3),IF(ISTEXT(I50),$R$3,$R$2))</f>
        <v>ＯＫ</v>
      </c>
      <c r="U50" s="291"/>
      <c r="V50" s="293" t="str">
        <f>IF(OR(L$32="八重奏",L$32="七重奏",L$32="六重奏",L$32="五重奏"),IF(ISTEXT(L50),$R$2,$R$3),IF(ISTEXT(L50),$R$3,$R$2))</f>
        <v>ＯＫ</v>
      </c>
      <c r="W50" s="291"/>
    </row>
    <row r="51" spans="1:60" s="5" customFormat="1" ht="24" customHeight="1">
      <c r="A51" s="6"/>
      <c r="B51" s="647"/>
      <c r="C51" s="134" t="s">
        <v>132</v>
      </c>
      <c r="D51" s="135" t="s">
        <v>346</v>
      </c>
      <c r="E51" s="658"/>
      <c r="F51" s="122" t="s">
        <v>287</v>
      </c>
      <c r="G51" s="123" t="s">
        <v>195</v>
      </c>
      <c r="H51" s="654"/>
      <c r="I51" s="122" t="s">
        <v>296</v>
      </c>
      <c r="J51" s="123" t="s">
        <v>195</v>
      </c>
      <c r="K51" s="654"/>
      <c r="L51" s="122" t="s">
        <v>291</v>
      </c>
      <c r="M51" s="123" t="s">
        <v>195</v>
      </c>
      <c r="N51" s="654"/>
      <c r="O51" s="6"/>
      <c r="P51" s="646"/>
      <c r="R51" s="291" t="str">
        <f>IF(OR(F$32="八重奏",F$32="七重奏",F$32="六重奏",F$32="五重奏"),IF(ISTEXT(F51),$R$2,$R$3),IF(ISTEXT(F51),$R$3,$R$2))</f>
        <v>ＯＫ</v>
      </c>
      <c r="S51" s="291" t="str">
        <f>IF(OR(F$32="八重奏",F$32="七重奏",F$32="六重奏",F$32="五重奏"),IF(ISTEXT(G51),$R$2,$R$3),IF(ISTEXT(G51),$R$3,$R$2))</f>
        <v>ＯＫ</v>
      </c>
      <c r="T51" s="291" t="str">
        <f>IF(OR(I$32="八重奏",I$32="七重奏",I$32="六重奏",I$32="五重奏"),IF(ISTEXT(I51),$R$2,$R$3),IF(ISTEXT(I51),$R$3,$R$2))</f>
        <v>ＯＫ</v>
      </c>
      <c r="U51" s="291" t="str">
        <f>IF(OR(I$32="八重奏",I$32="七重奏",I$32="六重奏",I$32="五重奏"),IF(ISTEXT(J51),$R$2,$R$3),IF(ISTEXT(J51),$R$3,$R$2))</f>
        <v>ＯＫ</v>
      </c>
      <c r="V51" s="293" t="str">
        <f>IF(OR(L$32="八重奏",L$32="七重奏",L$32="六重奏",L$32="五重奏"),IF(ISTEXT(L51),$R$2,$R$3),IF(ISTEXT(L51),$R$3,$R$2))</f>
        <v>ＯＫ</v>
      </c>
      <c r="W51" s="291" t="str">
        <f>IF(OR(L$32="八重奏",L$32="七重奏",L$32="六重奏",L$32="五重奏"),IF(ISTEXT(M51),$R$2,$R$3),IF(ISTEXT(M51),$R$3,$R$2))</f>
        <v>ＯＫ</v>
      </c>
    </row>
    <row r="52" spans="1:60" s="5" customFormat="1" ht="24" customHeight="1">
      <c r="A52" s="6"/>
      <c r="B52" s="647" t="s">
        <v>181</v>
      </c>
      <c r="C52" s="648" t="s">
        <v>129</v>
      </c>
      <c r="D52" s="649"/>
      <c r="E52" s="650" t="s">
        <v>341</v>
      </c>
      <c r="F52" s="652" t="s">
        <v>363</v>
      </c>
      <c r="G52" s="565"/>
      <c r="H52" s="653" t="s">
        <v>275</v>
      </c>
      <c r="I52" s="652"/>
      <c r="J52" s="565"/>
      <c r="K52" s="653"/>
      <c r="L52" s="652" t="s">
        <v>364</v>
      </c>
      <c r="M52" s="565"/>
      <c r="N52" s="653" t="s">
        <v>275</v>
      </c>
      <c r="O52" s="6"/>
      <c r="P52" s="646"/>
      <c r="R52" s="291" t="str">
        <f>IF(OR(F$32="八重奏",F$32="七重奏",F$32="六重奏"),IF(ISTEXT(F52),$R$2,$R$3),IF(ISTEXT(F52),$R$3,$R$2))</f>
        <v>ＯＫ</v>
      </c>
      <c r="S52" s="291"/>
      <c r="T52" s="291" t="str">
        <f>IF(OR(I$32="八重奏",I$32="七重奏",I$32="六重奏"),IF(ISTEXT(I52),$R$2,$R$3),IF(ISTEXT(I52),$R$3,$R$2))</f>
        <v>ＯＫ</v>
      </c>
      <c r="U52" s="291"/>
      <c r="V52" s="293" t="str">
        <f>IF(OR(L$32="八重奏",L$32="七重奏",L$32="六重奏"),IF(ISTEXT(L52),$R$2,$R$3),IF(ISTEXT(L52),$R$3,$R$2))</f>
        <v>ＯＫ</v>
      </c>
      <c r="W52" s="291"/>
    </row>
    <row r="53" spans="1:60" s="5" customFormat="1" ht="24" customHeight="1">
      <c r="A53" s="6"/>
      <c r="B53" s="647"/>
      <c r="C53" s="136" t="s">
        <v>132</v>
      </c>
      <c r="D53" s="137" t="s">
        <v>346</v>
      </c>
      <c r="E53" s="658"/>
      <c r="F53" s="120" t="s">
        <v>287</v>
      </c>
      <c r="G53" s="121" t="s">
        <v>195</v>
      </c>
      <c r="H53" s="654"/>
      <c r="I53" s="120"/>
      <c r="J53" s="121"/>
      <c r="K53" s="654"/>
      <c r="L53" s="120" t="s">
        <v>296</v>
      </c>
      <c r="M53" s="121" t="s">
        <v>287</v>
      </c>
      <c r="N53" s="654"/>
      <c r="O53" s="6"/>
      <c r="P53" s="646"/>
      <c r="R53" s="291" t="str">
        <f>IF(OR(F$32="八重奏",F$32="七重奏",F$32="六重奏"),IF(ISTEXT(F53),$R$2,$R$3),IF(ISTEXT(F53),$R$3,$R$2))</f>
        <v>ＯＫ</v>
      </c>
      <c r="S53" s="291" t="str">
        <f>IF(OR(F$32="八重奏",F$32="七重奏",F$32="六重奏"),IF(ISTEXT(G53),$R$2,$R$3),IF(ISTEXT(G53),$R$3,$R$2))</f>
        <v>ＯＫ</v>
      </c>
      <c r="T53" s="291" t="str">
        <f>IF(OR(I$32="八重奏",I$32="七重奏",I$32="六重奏"),IF(ISTEXT(I53),$R$2,$R$3),IF(ISTEXT(I53),$R$3,$R$2))</f>
        <v>ＯＫ</v>
      </c>
      <c r="U53" s="291" t="str">
        <f>IF(OR(I$32="八重奏",I$32="七重奏",I$32="六重奏"),IF(ISTEXT(J53),$R$2,$R$3),IF(ISTEXT(J53),$R$3,$R$2))</f>
        <v>ＯＫ</v>
      </c>
      <c r="V53" s="293" t="str">
        <f>IF(OR(L$32="八重奏",L$32="七重奏",L$32="六重奏"),IF(ISTEXT(L53),$R$2,$R$3),IF(ISTEXT(L53),$R$3,$R$2))</f>
        <v>ＯＫ</v>
      </c>
      <c r="W53" s="291" t="str">
        <f>IF(OR(L$32="八重奏",L$32="七重奏",L$32="六重奏"),IF(ISTEXT(M53),$R$2,$R$3),IF(ISTEXT(M53),$R$3,$R$2))</f>
        <v>ＯＫ</v>
      </c>
    </row>
    <row r="54" spans="1:60" s="5" customFormat="1" ht="24" customHeight="1">
      <c r="A54" s="6"/>
      <c r="B54" s="647" t="s">
        <v>182</v>
      </c>
      <c r="C54" s="656" t="s">
        <v>129</v>
      </c>
      <c r="D54" s="657"/>
      <c r="E54" s="650" t="s">
        <v>341</v>
      </c>
      <c r="F54" s="659" t="s">
        <v>365</v>
      </c>
      <c r="G54" s="660"/>
      <c r="H54" s="653" t="s">
        <v>275</v>
      </c>
      <c r="I54" s="659"/>
      <c r="J54" s="660"/>
      <c r="K54" s="653"/>
      <c r="L54" s="659"/>
      <c r="M54" s="660"/>
      <c r="N54" s="653"/>
      <c r="O54" s="6"/>
      <c r="P54" s="646" t="s">
        <v>176</v>
      </c>
      <c r="R54" s="291" t="str">
        <f>IF(OR(F$32="八重奏",F$32="七重奏"),IF(ISTEXT(F54),$R$2,$R$3),IF(ISTEXT(F54),$R$3,$R$2))</f>
        <v>ＯＫ</v>
      </c>
      <c r="S54" s="291"/>
      <c r="T54" s="291" t="str">
        <f>IF(OR(I$32="八重奏",I$32="七重奏"),IF(ISTEXT(I54),$R$2,$R$3),IF(ISTEXT(I54),$R$3,$R$2))</f>
        <v>ＯＫ</v>
      </c>
      <c r="U54" s="291"/>
      <c r="V54" s="293" t="str">
        <f>IF(OR(L$32="八重奏",L$32="七重奏"),IF(ISTEXT(L54),$R$2,$R$3),IF(ISTEXT(L54),$R$3,$R$2))</f>
        <v>ＯＫ</v>
      </c>
      <c r="W54" s="291"/>
    </row>
    <row r="55" spans="1:60" s="5" customFormat="1" ht="24" customHeight="1">
      <c r="A55" s="6"/>
      <c r="B55" s="647"/>
      <c r="C55" s="134" t="s">
        <v>132</v>
      </c>
      <c r="D55" s="135" t="s">
        <v>346</v>
      </c>
      <c r="E55" s="658"/>
      <c r="F55" s="122" t="s">
        <v>287</v>
      </c>
      <c r="G55" s="123" t="s">
        <v>195</v>
      </c>
      <c r="H55" s="654"/>
      <c r="I55" s="122"/>
      <c r="J55" s="123"/>
      <c r="K55" s="654"/>
      <c r="L55" s="122"/>
      <c r="M55" s="123"/>
      <c r="N55" s="654"/>
      <c r="O55" s="6"/>
      <c r="P55" s="646"/>
      <c r="R55" s="291" t="str">
        <f>IF(OR(F$32="八重奏",F$32="七重奏"),IF(ISTEXT(F55),$R$2,$R$3),IF(ISTEXT(F55),$R$3,$R$2))</f>
        <v>ＯＫ</v>
      </c>
      <c r="S55" s="291" t="str">
        <f>IF(OR(F$32="八重奏",F$32="七重奏"),IF(ISTEXT(G55),$R$2,$R$3),IF(ISTEXT(G55),$R$3,$R$2))</f>
        <v>ＯＫ</v>
      </c>
      <c r="T55" s="291" t="str">
        <f>IF(OR(I$32="八重奏",I$32="七重奏"),IF(ISTEXT(I55),$R$2,$R$3),IF(ISTEXT(I55),$R$3,$R$2))</f>
        <v>ＯＫ</v>
      </c>
      <c r="U55" s="291" t="str">
        <f>IF(OR(I$32="八重奏",I$32="七重奏"),IF(ISTEXT(J55),$R$2,$R$3),IF(ISTEXT(J55),$R$3,$R$2))</f>
        <v>ＯＫ</v>
      </c>
      <c r="V55" s="293" t="str">
        <f>IF(OR(L$32="八重奏",L$32="七重奏"),IF(ISTEXT(L55),$R$2,$R$3),IF(ISTEXT(L55),$R$3,$R$2))</f>
        <v>ＯＫ</v>
      </c>
      <c r="W55" s="291" t="str">
        <f>IF(OR(L$32="八重奏",L$32="七重奏"),IF(ISTEXT(M55),$R$2,$R$3),IF(ISTEXT(M55),$R$3,$R$2))</f>
        <v>ＯＫ</v>
      </c>
    </row>
    <row r="56" spans="1:60" s="5" customFormat="1" ht="24" customHeight="1">
      <c r="A56" s="6"/>
      <c r="B56" s="647" t="s">
        <v>183</v>
      </c>
      <c r="C56" s="648" t="s">
        <v>129</v>
      </c>
      <c r="D56" s="649"/>
      <c r="E56" s="650" t="s">
        <v>341</v>
      </c>
      <c r="F56" s="652"/>
      <c r="G56" s="565"/>
      <c r="H56" s="653"/>
      <c r="I56" s="652"/>
      <c r="J56" s="565"/>
      <c r="K56" s="653"/>
      <c r="L56" s="652"/>
      <c r="M56" s="565"/>
      <c r="N56" s="653"/>
      <c r="O56" s="6"/>
      <c r="P56" s="646"/>
      <c r="R56" s="291" t="str">
        <f>IF(F$32="八重奏",IF(ISTEXT(F56),$R$2,$R$3),IF(ISTEXT(F56),$R$3,$R$2))</f>
        <v>ＯＫ</v>
      </c>
      <c r="S56" s="291"/>
      <c r="T56" s="291" t="str">
        <f>IF(I$32="八重奏",IF(ISTEXT(I56),$R$2,$R$3),IF(ISTEXT(I56),$R$3,$R$2))</f>
        <v>ＯＫ</v>
      </c>
      <c r="U56" s="291"/>
      <c r="V56" s="293" t="str">
        <f>IF(L$32="八重奏",IF(ISTEXT(L56),$R$2,$R$3),IF(ISTEXT(L56),$R$3,$R$2))</f>
        <v>ＯＫ</v>
      </c>
      <c r="W56" s="291"/>
    </row>
    <row r="57" spans="1:60" s="5" customFormat="1" ht="24" customHeight="1" thickBot="1">
      <c r="A57" s="6"/>
      <c r="B57" s="586"/>
      <c r="C57" s="132" t="s">
        <v>132</v>
      </c>
      <c r="D57" s="133" t="s">
        <v>346</v>
      </c>
      <c r="E57" s="651"/>
      <c r="F57" s="124"/>
      <c r="G57" s="125"/>
      <c r="H57" s="654"/>
      <c r="I57" s="124"/>
      <c r="J57" s="125"/>
      <c r="K57" s="654"/>
      <c r="L57" s="124"/>
      <c r="M57" s="125"/>
      <c r="N57" s="655"/>
      <c r="O57" s="6"/>
      <c r="P57" s="646"/>
      <c r="R57" s="291" t="str">
        <f>IF(F$32="八重奏",IF(ISTEXT(F57),$R$2,$R$3),IF(ISTEXT(F57),$R$3,$R$2))</f>
        <v>ＯＫ</v>
      </c>
      <c r="S57" s="291" t="str">
        <f>IF(F$32="八重奏",IF(ISTEXT(G57),$R$2,$R$3),IF(ISTEXT(G57),$R$3,$R$2))</f>
        <v>ＯＫ</v>
      </c>
      <c r="T57" s="291" t="str">
        <f>IF(I$32="八重奏",IF(ISTEXT(I57),$R$2,$R$3),IF(ISTEXT(I57),$R$3,$R$2))</f>
        <v>ＯＫ</v>
      </c>
      <c r="U57" s="291" t="str">
        <f>IF(I$32="八重奏",IF(ISTEXT(J57),$R$2,$R$3),IF(ISTEXT(J57),$R$3,$R$2))</f>
        <v>ＯＫ</v>
      </c>
      <c r="V57" s="293" t="str">
        <f>IF(L$32="八重奏",IF(ISTEXT(L57),$R$2,$R$3),IF(ISTEXT(L57),$R$3,$R$2))</f>
        <v>ＯＫ</v>
      </c>
      <c r="W57" s="291" t="str">
        <f>IF(L$32="八重奏",IF(ISTEXT(M57),$R$2,$R$3),IF(ISTEXT(M57),$R$3,$R$2))</f>
        <v>ＯＫ</v>
      </c>
    </row>
    <row r="58" spans="1:60" s="5" customFormat="1" ht="24" customHeight="1" thickBot="1">
      <c r="A58" s="6"/>
      <c r="B58" s="531" t="s">
        <v>184</v>
      </c>
      <c r="C58" s="532"/>
      <c r="D58" s="532"/>
      <c r="E58" s="533"/>
      <c r="F58" s="479" t="s">
        <v>366</v>
      </c>
      <c r="G58" s="481"/>
      <c r="H58" s="62" t="s">
        <v>275</v>
      </c>
      <c r="I58" s="479"/>
      <c r="J58" s="481"/>
      <c r="K58" s="62" t="s">
        <v>281</v>
      </c>
      <c r="L58" s="479" t="s">
        <v>367</v>
      </c>
      <c r="M58" s="481"/>
      <c r="N58" s="62" t="s">
        <v>275</v>
      </c>
      <c r="O58" s="6"/>
      <c r="P58" s="139" t="s">
        <v>185</v>
      </c>
      <c r="R58" s="291" t="str">
        <f>IF(ISTEXT(H58),$R$2,$R$3)</f>
        <v>ＯＫ</v>
      </c>
      <c r="S58" s="291"/>
      <c r="T58" s="291" t="str">
        <f>IF(T$31=$R$2,IF(ISTEXT(K58),$R$2,$R$3),IF(ISTEXT(K58),$R$3,$R$2))</f>
        <v>ＯＫ</v>
      </c>
      <c r="U58" s="291"/>
      <c r="V58" s="293" t="str">
        <f>IF(V$31=$R$2,IF(ISTEXT(N58),$R$2,$R$3),IF(ISTEXT(N58),$R$3,$R$2))</f>
        <v>ＯＫ</v>
      </c>
      <c r="W58" s="291"/>
    </row>
    <row r="59" spans="1:60" s="5" customFormat="1" ht="24" customHeight="1" thickBot="1">
      <c r="A59" s="6"/>
      <c r="B59" s="531" t="s">
        <v>368</v>
      </c>
      <c r="C59" s="532"/>
      <c r="D59" s="532"/>
      <c r="E59" s="533"/>
      <c r="F59" s="371">
        <v>15</v>
      </c>
      <c r="G59" s="372"/>
      <c r="H59" s="373"/>
      <c r="I59" s="371">
        <v>0</v>
      </c>
      <c r="J59" s="372"/>
      <c r="K59" s="373"/>
      <c r="L59" s="371">
        <v>2</v>
      </c>
      <c r="M59" s="372"/>
      <c r="N59" s="373"/>
      <c r="O59" s="6"/>
      <c r="P59" s="139"/>
      <c r="R59" s="291" t="str">
        <f>IF(ISNUMBER(F59),$R$2,$R$3)</f>
        <v>ＯＫ</v>
      </c>
      <c r="S59" s="291"/>
      <c r="T59" s="291" t="str">
        <f>IF(T$31=$R$2,IF(ISNUMBER(I59),$R$2,$R$3),IF(ISNUMBER(I59),$R$3,$R$2))</f>
        <v>ＯＫ</v>
      </c>
      <c r="U59" s="291"/>
      <c r="V59" s="293" t="str">
        <f>IF(V$31=$R$2,IF(ISNUMBER(L59),$R$2,$R$3),IF(ISNUMBER(L59),$R$3,$R$2))</f>
        <v>ＯＫ</v>
      </c>
      <c r="W59" s="291"/>
    </row>
    <row r="60" spans="1:60" s="5" customFormat="1" ht="24" customHeight="1" thickBot="1">
      <c r="A60" s="6"/>
      <c r="B60" s="531" t="s">
        <v>188</v>
      </c>
      <c r="C60" s="532"/>
      <c r="D60" s="532"/>
      <c r="E60" s="533"/>
      <c r="F60" s="371" t="s">
        <v>306</v>
      </c>
      <c r="G60" s="373"/>
      <c r="H60" s="62" t="s">
        <v>307</v>
      </c>
      <c r="I60" s="371" t="s">
        <v>308</v>
      </c>
      <c r="J60" s="373"/>
      <c r="K60" s="62" t="s">
        <v>309</v>
      </c>
      <c r="L60" s="371"/>
      <c r="M60" s="373"/>
      <c r="N60" s="62" t="s">
        <v>203</v>
      </c>
      <c r="O60" s="6"/>
      <c r="P60" s="139" t="s">
        <v>369</v>
      </c>
      <c r="R60" s="291" t="str">
        <f t="shared" ref="R60" si="3">IF(ISTEXT(H60),$R$2,$R$3)</f>
        <v>ＯＫ</v>
      </c>
      <c r="S60" s="291"/>
      <c r="T60" s="291" t="str">
        <f>IF(T$31=$R$2,IF(ISTEXT(K60),$R$2,$R$3),IF(ISTEXT(K60),$R$3,$R$2))</f>
        <v>ＯＫ</v>
      </c>
      <c r="U60" s="291"/>
      <c r="V60" s="293" t="str">
        <f>IF(V$31=$R$2,IF(ISTEXT(N60),$R$2,$R$3),IF(ISTEXT(N60),$R$3,$R$2))</f>
        <v>ＯＫ</v>
      </c>
      <c r="W60" s="291"/>
    </row>
    <row r="61" spans="1:60" s="5" customFormat="1" ht="24" customHeight="1" thickBot="1">
      <c r="A61" s="6"/>
      <c r="B61" s="580" t="s">
        <v>189</v>
      </c>
      <c r="C61" s="581"/>
      <c r="D61" s="581"/>
      <c r="E61" s="582"/>
      <c r="F61" s="371">
        <v>1</v>
      </c>
      <c r="G61" s="372"/>
      <c r="H61" s="373"/>
      <c r="I61" s="371">
        <v>3</v>
      </c>
      <c r="J61" s="372"/>
      <c r="K61" s="373"/>
      <c r="L61" s="371">
        <v>4</v>
      </c>
      <c r="M61" s="372"/>
      <c r="N61" s="373"/>
      <c r="O61" s="6"/>
      <c r="P61" s="140" t="s">
        <v>370</v>
      </c>
      <c r="R61" s="291" t="str">
        <f>IF(ISNUMBER(F61),$R$2,$R$3)</f>
        <v>ＯＫ</v>
      </c>
      <c r="S61" s="291"/>
      <c r="T61" s="291" t="str">
        <f>IF(T$31=$R$2,IF(ISNUMBER(I61),$R$2,$R$3),IF(ISNUMBER(I61),$R$3,$R$2))</f>
        <v>ＯＫ</v>
      </c>
      <c r="U61" s="291"/>
      <c r="V61" s="293" t="str">
        <f>IF(V$31=$R$2,IF(ISNUMBER(L61),$R$2,$R$3),IF(ISNUMBER(L61),$R$3,$R$2))</f>
        <v>ＯＫ</v>
      </c>
      <c r="W61" s="291"/>
      <c r="Y61" s="5">
        <v>0</v>
      </c>
      <c r="Z61" s="5">
        <v>1</v>
      </c>
      <c r="AA61" s="5">
        <v>2</v>
      </c>
      <c r="AB61" s="5">
        <v>3</v>
      </c>
      <c r="AC61" s="5">
        <v>4</v>
      </c>
      <c r="AD61" s="5">
        <v>5</v>
      </c>
      <c r="AE61" s="5">
        <v>6</v>
      </c>
      <c r="AF61" s="5">
        <v>7</v>
      </c>
      <c r="AG61" s="5">
        <v>8</v>
      </c>
      <c r="AH61" s="5">
        <v>9</v>
      </c>
      <c r="AI61" s="5">
        <v>10</v>
      </c>
      <c r="AJ61" s="5">
        <v>11</v>
      </c>
      <c r="AK61" s="5">
        <v>12</v>
      </c>
      <c r="AL61" s="5">
        <v>13</v>
      </c>
      <c r="AM61" s="5">
        <v>14</v>
      </c>
      <c r="AN61" s="5">
        <v>15</v>
      </c>
      <c r="AO61" s="5">
        <v>16</v>
      </c>
      <c r="AP61" s="5">
        <v>17</v>
      </c>
      <c r="AQ61" s="5">
        <v>18</v>
      </c>
      <c r="AR61" s="5">
        <v>19</v>
      </c>
      <c r="AS61" s="5">
        <v>20</v>
      </c>
    </row>
    <row r="62" spans="1:60" s="5" customFormat="1" ht="24" customHeight="1" thickBot="1">
      <c r="A62" s="6"/>
      <c r="B62" s="482" t="s">
        <v>371</v>
      </c>
      <c r="C62" s="483"/>
      <c r="D62" s="483"/>
      <c r="E62" s="484"/>
      <c r="F62" s="522">
        <v>0.1944444444444445</v>
      </c>
      <c r="G62" s="523"/>
      <c r="H62" s="524"/>
      <c r="I62" s="522">
        <v>0.12500000000000003</v>
      </c>
      <c r="J62" s="523"/>
      <c r="K62" s="524"/>
      <c r="L62" s="522">
        <v>0.16666666666666671</v>
      </c>
      <c r="M62" s="523"/>
      <c r="N62" s="524"/>
      <c r="O62" s="6"/>
      <c r="P62" s="139"/>
      <c r="R62" s="291" t="str">
        <f>IF(ISNUMBER(F62),$R$2,$R$3)</f>
        <v>ＯＫ</v>
      </c>
      <c r="S62" s="291"/>
      <c r="T62" s="291" t="str">
        <f>IF(T$31=$R$2,IF(ISNUMBER(I62),$R$2,$R$3),IF(ISNUMBER(I62),$R$3,$R$2))</f>
        <v>ＯＫ</v>
      </c>
      <c r="U62" s="291"/>
      <c r="V62" s="293" t="str">
        <f>IF(V$31=$R$2,IF(ISNUMBER(L62),$R$2,$R$3),IF(ISNUMBER(L62),$R$3,$R$2))</f>
        <v>ＯＫ</v>
      </c>
      <c r="W62" s="291"/>
      <c r="Z62" s="8">
        <v>6.25E-2</v>
      </c>
      <c r="AA62" s="8">
        <f t="shared" ref="AA62:AP62" si="4">Z62+TIME(0,10,0)</f>
        <v>6.9444444444444448E-2</v>
      </c>
      <c r="AB62" s="8">
        <f t="shared" si="4"/>
        <v>7.6388888888888895E-2</v>
      </c>
      <c r="AC62" s="8">
        <f t="shared" si="4"/>
        <v>8.3333333333333343E-2</v>
      </c>
      <c r="AD62" s="8">
        <f t="shared" si="4"/>
        <v>9.027777777777779E-2</v>
      </c>
      <c r="AE62" s="8">
        <f t="shared" si="4"/>
        <v>9.7222222222222238E-2</v>
      </c>
      <c r="AF62" s="8">
        <f t="shared" si="4"/>
        <v>0.10416666666666669</v>
      </c>
      <c r="AG62" s="8">
        <f t="shared" si="4"/>
        <v>0.11111111111111113</v>
      </c>
      <c r="AH62" s="8">
        <f t="shared" si="4"/>
        <v>0.11805555555555558</v>
      </c>
      <c r="AI62" s="8">
        <f t="shared" si="4"/>
        <v>0.12500000000000003</v>
      </c>
      <c r="AJ62" s="8">
        <f t="shared" si="4"/>
        <v>0.13194444444444448</v>
      </c>
      <c r="AK62" s="8">
        <f t="shared" si="4"/>
        <v>0.13888888888888892</v>
      </c>
      <c r="AL62" s="8">
        <f t="shared" si="4"/>
        <v>0.14583333333333337</v>
      </c>
      <c r="AM62" s="8">
        <f t="shared" si="4"/>
        <v>0.15277777777777782</v>
      </c>
      <c r="AN62" s="8">
        <f t="shared" si="4"/>
        <v>0.15972222222222227</v>
      </c>
      <c r="AO62" s="8">
        <f t="shared" si="4"/>
        <v>0.16666666666666671</v>
      </c>
      <c r="AP62" s="8">
        <f t="shared" si="4"/>
        <v>0.17361111111111116</v>
      </c>
      <c r="AQ62" s="8">
        <v>0.18055555555555561</v>
      </c>
      <c r="AR62" s="8">
        <v>0.18750000000000006</v>
      </c>
      <c r="AS62" s="8">
        <v>0.1944444444444445</v>
      </c>
      <c r="AT62" s="8">
        <v>0.20138888888888895</v>
      </c>
      <c r="AU62" s="8">
        <v>0.2083333333333334</v>
      </c>
      <c r="AV62" s="8"/>
      <c r="AW62" s="8"/>
      <c r="AX62" s="8"/>
      <c r="AY62" s="8"/>
      <c r="AZ62" s="8"/>
      <c r="BA62" s="8"/>
      <c r="BB62" s="8"/>
      <c r="BC62" s="8"/>
      <c r="BD62" s="8"/>
      <c r="BE62" s="8"/>
      <c r="BF62" s="8"/>
      <c r="BG62" s="8"/>
      <c r="BH62" s="8"/>
    </row>
    <row r="63" spans="1:60" s="5" customFormat="1" ht="24" customHeight="1" thickBot="1">
      <c r="A63" s="6"/>
      <c r="B63" s="482" t="s">
        <v>193</v>
      </c>
      <c r="C63" s="483"/>
      <c r="D63" s="483"/>
      <c r="E63" s="484"/>
      <c r="F63" s="522" t="s">
        <v>194</v>
      </c>
      <c r="G63" s="523"/>
      <c r="H63" s="524"/>
      <c r="I63" s="522" t="s">
        <v>195</v>
      </c>
      <c r="J63" s="523"/>
      <c r="K63" s="524"/>
      <c r="L63" s="522" t="s">
        <v>195</v>
      </c>
      <c r="M63" s="523"/>
      <c r="N63" s="524"/>
      <c r="O63" s="6"/>
      <c r="P63" s="139"/>
      <c r="R63" s="291" t="str">
        <f>IF(ISTEXT(F63),$R$2,$R$3)</f>
        <v>ＯＫ</v>
      </c>
      <c r="S63" s="291"/>
      <c r="T63" s="291" t="str">
        <f>IF(T$32=$R$2,IF(ISTEXT(I63),$R$2,$R$3),IF(ISTEXT(I63),$R$3,$R$2))</f>
        <v>ＯＫ</v>
      </c>
      <c r="U63" s="291"/>
      <c r="V63" s="293" t="str">
        <f>IF(V$32=$R$2,IF(ISTEXT(L63),$R$2,$R$3),IF(ISTEXT(L63),$R$3,$R$2))</f>
        <v>ＯＫ</v>
      </c>
      <c r="W63" s="291"/>
      <c r="Z63" s="5" t="s">
        <v>194</v>
      </c>
      <c r="AA63" s="5" t="s">
        <v>195</v>
      </c>
      <c r="AB63" s="5" t="s">
        <v>196</v>
      </c>
      <c r="AC63" s="8" t="s">
        <v>197</v>
      </c>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row>
    <row r="64" spans="1:60" s="5" customFormat="1" ht="24" customHeight="1" thickBot="1">
      <c r="A64" s="6"/>
      <c r="B64" s="482" t="s">
        <v>198</v>
      </c>
      <c r="C64" s="483"/>
      <c r="D64" s="483"/>
      <c r="E64" s="484"/>
      <c r="F64" s="643" t="s">
        <v>194</v>
      </c>
      <c r="G64" s="644"/>
      <c r="H64" s="645"/>
      <c r="I64" s="643" t="s">
        <v>195</v>
      </c>
      <c r="J64" s="644"/>
      <c r="K64" s="645"/>
      <c r="L64" s="643" t="s">
        <v>194</v>
      </c>
      <c r="M64" s="644"/>
      <c r="N64" s="645"/>
      <c r="O64" s="6"/>
      <c r="P64" s="139"/>
      <c r="R64" s="291" t="str">
        <f>IF(ISTEXT(F64),$R$2,$R$3)</f>
        <v>ＯＫ</v>
      </c>
      <c r="S64" s="291"/>
      <c r="T64" s="291" t="str">
        <f>IF(T$31=$R$2,IF(ISTEXT(I64),$R$2,$R$3),IF(ISTEXT(I64),$R$3,$R$2))</f>
        <v>ＯＫ</v>
      </c>
      <c r="U64" s="291"/>
      <c r="V64" s="293" t="str">
        <f>IF(V$31=$R$2,IF(ISTEXT(L64),$R$2,$R$3),IF(ISTEXT(L64),$R$3,$R$2))</f>
        <v>ＯＫ</v>
      </c>
      <c r="W64" s="291"/>
      <c r="Z64" s="5" t="s">
        <v>194</v>
      </c>
      <c r="AA64" s="5" t="s">
        <v>195</v>
      </c>
      <c r="AB64" s="5" t="s">
        <v>199</v>
      </c>
      <c r="AC64" s="5" t="s">
        <v>200</v>
      </c>
      <c r="AD64" s="5" t="s">
        <v>201</v>
      </c>
      <c r="AE64" s="5" t="s">
        <v>202</v>
      </c>
      <c r="AF64" s="5" t="s">
        <v>203</v>
      </c>
      <c r="AG64" s="5" t="s">
        <v>204</v>
      </c>
      <c r="AH64" s="5" t="s">
        <v>205</v>
      </c>
    </row>
    <row r="65" spans="1:32" s="5" customFormat="1" ht="24" customHeight="1" thickBot="1">
      <c r="A65" s="6"/>
      <c r="B65" s="482" t="s">
        <v>312</v>
      </c>
      <c r="C65" s="483"/>
      <c r="D65" s="483"/>
      <c r="E65" s="484"/>
      <c r="F65" s="643" t="s">
        <v>204</v>
      </c>
      <c r="G65" s="644"/>
      <c r="H65" s="645"/>
      <c r="I65" s="643" t="s">
        <v>205</v>
      </c>
      <c r="J65" s="644"/>
      <c r="K65" s="645"/>
      <c r="L65" s="643" t="s">
        <v>204</v>
      </c>
      <c r="M65" s="644"/>
      <c r="N65" s="645"/>
      <c r="O65" s="6"/>
      <c r="P65" s="139"/>
      <c r="R65" s="291" t="str">
        <f>IF(ISTEXT(F65),$R$2,$R$3)</f>
        <v>ＯＫ</v>
      </c>
      <c r="S65" s="291"/>
      <c r="T65" s="291" t="str">
        <f>IF(T$31=$R$2,IF(ISTEXT(I65),$R$2,$R$3),IF(ISTEXT(I65),$R$3,$R$2))</f>
        <v>ＯＫ</v>
      </c>
      <c r="U65" s="291"/>
      <c r="V65" s="293" t="str">
        <f>IF(V$31=$R$2,IF(ISTEXT(L65),$R$2,$R$3),IF(ISTEXT(L65),$R$3,$R$2))</f>
        <v>ＯＫ</v>
      </c>
      <c r="W65" s="291"/>
      <c r="Z65" s="5">
        <v>1</v>
      </c>
      <c r="AA65" s="5">
        <v>2</v>
      </c>
      <c r="AB65" s="5">
        <v>3</v>
      </c>
      <c r="AC65" s="5">
        <v>4</v>
      </c>
      <c r="AD65" s="5">
        <v>5</v>
      </c>
    </row>
    <row r="66" spans="1:32" s="5" customFormat="1" ht="24" customHeight="1" thickBot="1">
      <c r="A66" s="144"/>
      <c r="B66" s="525" t="s">
        <v>208</v>
      </c>
      <c r="C66" s="526"/>
      <c r="D66" s="526"/>
      <c r="E66" s="527"/>
      <c r="F66" s="641" t="s">
        <v>313</v>
      </c>
      <c r="G66" s="642"/>
      <c r="H66" s="145" t="s">
        <v>314</v>
      </c>
      <c r="I66" s="641" t="s">
        <v>313</v>
      </c>
      <c r="J66" s="642"/>
      <c r="K66" s="145"/>
      <c r="L66" s="641" t="s">
        <v>313</v>
      </c>
      <c r="M66" s="642"/>
      <c r="N66" s="145" t="s">
        <v>372</v>
      </c>
      <c r="O66" s="144"/>
      <c r="P66" s="139" t="s">
        <v>210</v>
      </c>
      <c r="R66" s="291" t="str">
        <f>IF(ISTEXT(F66),$R$2,$R$3)</f>
        <v>ＯＫ</v>
      </c>
      <c r="S66" s="291"/>
      <c r="T66" s="291" t="str">
        <f>IF(T$31=$R$2,IF(ISTEXT(I66),$R$2,$R$3),IF(ISTEXT(I66),$R$3,$R$2))</f>
        <v>ＯＫ</v>
      </c>
      <c r="U66" s="291"/>
      <c r="V66" s="293" t="str">
        <f>IF(V$31=$R$2,IF(ISTEXT(L66),$R$2,$R$3),IF(ISTEXT(L66),$R$3,$R$2))</f>
        <v>ＯＫ</v>
      </c>
      <c r="W66" s="291"/>
      <c r="Z66" s="5" t="s">
        <v>211</v>
      </c>
      <c r="AA66" s="5" t="s">
        <v>212</v>
      </c>
    </row>
    <row r="67" spans="1:32" s="5" customFormat="1" ht="24" customHeight="1">
      <c r="B67" s="68"/>
      <c r="C67" s="68"/>
      <c r="D67" s="68"/>
      <c r="E67" s="68"/>
      <c r="F67" s="69"/>
      <c r="G67" s="69"/>
      <c r="H67" s="69"/>
      <c r="I67" s="69"/>
      <c r="J67" s="69"/>
      <c r="K67" s="69"/>
      <c r="L67" s="69"/>
      <c r="M67" s="69"/>
      <c r="N67" s="69"/>
    </row>
    <row r="68" spans="1:32" s="5" customFormat="1" ht="24" customHeight="1">
      <c r="B68" s="68"/>
      <c r="C68" s="68"/>
      <c r="D68" s="68"/>
      <c r="E68" s="579" t="s">
        <v>213</v>
      </c>
      <c r="F68" s="579"/>
      <c r="G68" s="579"/>
      <c r="H68" s="579"/>
      <c r="I68" s="579"/>
      <c r="J68" s="579"/>
      <c r="K68" s="579"/>
      <c r="L68" s="579"/>
      <c r="M68" s="150"/>
      <c r="N68" s="69"/>
      <c r="Z68" s="1"/>
      <c r="AA68" s="1"/>
      <c r="AB68" s="1"/>
      <c r="AC68" s="1"/>
      <c r="AD68" s="1"/>
      <c r="AE68" s="1"/>
      <c r="AF68" s="1"/>
    </row>
    <row r="69" spans="1:32" ht="16.2">
      <c r="E69" s="70"/>
      <c r="F69" s="70"/>
      <c r="G69" s="70"/>
      <c r="H69" s="70"/>
      <c r="I69" s="70"/>
      <c r="J69" s="70"/>
      <c r="K69" s="70"/>
      <c r="L69" s="67"/>
      <c r="M69" s="67"/>
    </row>
    <row r="70" spans="1:32" ht="16.2">
      <c r="E70" s="70"/>
      <c r="F70" s="70" t="s">
        <v>214</v>
      </c>
      <c r="G70" s="70"/>
      <c r="H70" s="70"/>
      <c r="I70" s="70"/>
      <c r="J70" s="70"/>
      <c r="K70" s="70"/>
      <c r="L70" s="67"/>
      <c r="M70" s="67"/>
    </row>
    <row r="71" spans="1:32" ht="16.2">
      <c r="E71" s="76">
        <v>1</v>
      </c>
      <c r="F71" s="70" t="s">
        <v>315</v>
      </c>
      <c r="G71" s="70"/>
      <c r="H71" s="70"/>
      <c r="I71" s="70"/>
      <c r="J71" s="70"/>
      <c r="K71" s="70"/>
      <c r="L71" s="67"/>
      <c r="M71" s="67"/>
    </row>
    <row r="72" spans="1:32" ht="16.2">
      <c r="E72" s="76">
        <v>2</v>
      </c>
      <c r="F72" s="70" t="s">
        <v>216</v>
      </c>
      <c r="G72" s="70"/>
      <c r="H72" s="70"/>
      <c r="I72" s="70"/>
      <c r="J72" s="70"/>
      <c r="K72" s="70"/>
      <c r="L72" s="67"/>
      <c r="M72" s="67"/>
    </row>
    <row r="73" spans="1:32" ht="16.2">
      <c r="E73" s="76"/>
      <c r="F73" s="70" t="s">
        <v>217</v>
      </c>
      <c r="G73" s="70"/>
      <c r="H73" s="70"/>
      <c r="I73" s="70"/>
      <c r="J73" s="70"/>
      <c r="K73" s="70"/>
      <c r="L73" s="67"/>
      <c r="M73" s="67"/>
    </row>
    <row r="74" spans="1:32" ht="16.2">
      <c r="E74" s="76">
        <v>3</v>
      </c>
      <c r="F74" s="70" t="s">
        <v>316</v>
      </c>
      <c r="G74" s="70"/>
      <c r="H74" s="70"/>
      <c r="I74" s="70"/>
      <c r="J74" s="70"/>
      <c r="K74" s="70"/>
      <c r="L74" s="67"/>
      <c r="M74" s="67"/>
    </row>
    <row r="75" spans="1:32" ht="16.2">
      <c r="E75" s="76">
        <v>4</v>
      </c>
      <c r="F75" s="138" t="s">
        <v>373</v>
      </c>
      <c r="G75" s="70"/>
      <c r="H75" s="70"/>
      <c r="I75" s="70"/>
      <c r="J75" s="70"/>
      <c r="K75" s="70"/>
      <c r="L75" s="67"/>
      <c r="M75" s="67"/>
    </row>
    <row r="76" spans="1:32" ht="16.2">
      <c r="E76" s="76">
        <v>5</v>
      </c>
      <c r="F76" s="70" t="s">
        <v>319</v>
      </c>
      <c r="G76" s="70"/>
      <c r="H76" s="70"/>
      <c r="I76" s="70"/>
      <c r="J76" s="70"/>
      <c r="K76" s="70"/>
      <c r="L76" s="67"/>
      <c r="M76" s="67"/>
    </row>
    <row r="77" spans="1:32" ht="16.2">
      <c r="E77" s="70"/>
      <c r="F77" s="70"/>
      <c r="G77" s="70"/>
      <c r="H77" s="70"/>
      <c r="I77" s="70"/>
      <c r="J77" s="70"/>
      <c r="K77" s="70"/>
      <c r="L77" s="67"/>
      <c r="M77" s="67"/>
    </row>
    <row r="78" spans="1:32" ht="16.2">
      <c r="E78" s="70" t="s">
        <v>320</v>
      </c>
      <c r="F78" s="70"/>
      <c r="G78" s="70"/>
      <c r="H78" s="70"/>
      <c r="I78" s="70"/>
      <c r="J78" s="70"/>
      <c r="K78" s="70"/>
      <c r="L78" s="67"/>
      <c r="M78" s="67"/>
    </row>
    <row r="79" spans="1:32" ht="16.2">
      <c r="E79" s="70"/>
      <c r="F79" s="70"/>
      <c r="G79" s="70"/>
      <c r="H79" s="70"/>
      <c r="I79" s="70"/>
      <c r="J79" s="70"/>
      <c r="K79" s="70"/>
      <c r="L79" s="67"/>
      <c r="M79" s="67"/>
    </row>
  </sheetData>
  <sheetProtection algorithmName="SHA-512" hashValue="QFs3ST/DZAMvHuXAKqEvSA3GT4/LM85l6S5GJkr0fH4RXNpWF9aw+2swyLSfMrGTiKTpyCqfZnzXB44VkGqyKQ==" saltValue="w9vEJaZt/mCGtDDK6/JqPw==" spinCount="100000" sheet="1" objects="1" scenarios="1"/>
  <mergeCells count="203">
    <mergeCell ref="A2:O2"/>
    <mergeCell ref="A3:O3"/>
    <mergeCell ref="B5:L5"/>
    <mergeCell ref="B6:L6"/>
    <mergeCell ref="B7:L7"/>
    <mergeCell ref="B8:L8"/>
    <mergeCell ref="B14:E14"/>
    <mergeCell ref="F14:H14"/>
    <mergeCell ref="B15:E15"/>
    <mergeCell ref="F15:H15"/>
    <mergeCell ref="B16:E16"/>
    <mergeCell ref="F16:H16"/>
    <mergeCell ref="B9:L9"/>
    <mergeCell ref="B10:L10"/>
    <mergeCell ref="B12:E12"/>
    <mergeCell ref="F12:H12"/>
    <mergeCell ref="B13:E13"/>
    <mergeCell ref="F13:H13"/>
    <mergeCell ref="F21:H21"/>
    <mergeCell ref="C22:E22"/>
    <mergeCell ref="F22:H22"/>
    <mergeCell ref="B23:D24"/>
    <mergeCell ref="F23:G23"/>
    <mergeCell ref="F24:G24"/>
    <mergeCell ref="B17:E17"/>
    <mergeCell ref="F17:H17"/>
    <mergeCell ref="B18:E18"/>
    <mergeCell ref="F18:H18"/>
    <mergeCell ref="B19:B22"/>
    <mergeCell ref="C19:E19"/>
    <mergeCell ref="F19:H19"/>
    <mergeCell ref="C20:E20"/>
    <mergeCell ref="F20:H20"/>
    <mergeCell ref="C21:E21"/>
    <mergeCell ref="B31:E31"/>
    <mergeCell ref="F31:H31"/>
    <mergeCell ref="I31:K31"/>
    <mergeCell ref="L31:N31"/>
    <mergeCell ref="B32:E32"/>
    <mergeCell ref="F32:H32"/>
    <mergeCell ref="I32:K32"/>
    <mergeCell ref="L32:N32"/>
    <mergeCell ref="B25:D26"/>
    <mergeCell ref="F25:G25"/>
    <mergeCell ref="F26:G26"/>
    <mergeCell ref="B28:M28"/>
    <mergeCell ref="B30:E30"/>
    <mergeCell ref="F30:H30"/>
    <mergeCell ref="I30:K30"/>
    <mergeCell ref="L30:N30"/>
    <mergeCell ref="F35:H35"/>
    <mergeCell ref="I35:K35"/>
    <mergeCell ref="L35:N35"/>
    <mergeCell ref="B36:B38"/>
    <mergeCell ref="C36:E36"/>
    <mergeCell ref="F36:H36"/>
    <mergeCell ref="I36:K36"/>
    <mergeCell ref="L36:N36"/>
    <mergeCell ref="C37:E37"/>
    <mergeCell ref="F37:H37"/>
    <mergeCell ref="B33:B35"/>
    <mergeCell ref="C33:E33"/>
    <mergeCell ref="F33:H33"/>
    <mergeCell ref="I33:K33"/>
    <mergeCell ref="L33:N33"/>
    <mergeCell ref="C34:E34"/>
    <mergeCell ref="F34:H34"/>
    <mergeCell ref="I34:K34"/>
    <mergeCell ref="L34:N34"/>
    <mergeCell ref="C35:E35"/>
    <mergeCell ref="P39:P40"/>
    <mergeCell ref="C40:E40"/>
    <mergeCell ref="F40:H40"/>
    <mergeCell ref="I40:K40"/>
    <mergeCell ref="L40:N40"/>
    <mergeCell ref="I37:K37"/>
    <mergeCell ref="L37:N37"/>
    <mergeCell ref="C38:E38"/>
    <mergeCell ref="F38:H38"/>
    <mergeCell ref="I38:K38"/>
    <mergeCell ref="L38:N38"/>
    <mergeCell ref="C41:E41"/>
    <mergeCell ref="F41:H41"/>
    <mergeCell ref="I41:K41"/>
    <mergeCell ref="L41:N41"/>
    <mergeCell ref="B42:B43"/>
    <mergeCell ref="C42:D42"/>
    <mergeCell ref="E42:E43"/>
    <mergeCell ref="F42:G42"/>
    <mergeCell ref="H42:H43"/>
    <mergeCell ref="I42:J42"/>
    <mergeCell ref="B39:B41"/>
    <mergeCell ref="C39:E39"/>
    <mergeCell ref="F39:H39"/>
    <mergeCell ref="I39:K39"/>
    <mergeCell ref="L39:N39"/>
    <mergeCell ref="K42:K43"/>
    <mergeCell ref="L42:M42"/>
    <mergeCell ref="N42:N43"/>
    <mergeCell ref="P42:P45"/>
    <mergeCell ref="B44:B45"/>
    <mergeCell ref="C44:D44"/>
    <mergeCell ref="E44:E45"/>
    <mergeCell ref="F44:G44"/>
    <mergeCell ref="H44:H45"/>
    <mergeCell ref="I44:J44"/>
    <mergeCell ref="K44:K45"/>
    <mergeCell ref="L44:M44"/>
    <mergeCell ref="N44:N45"/>
    <mergeCell ref="P46:P49"/>
    <mergeCell ref="B48:B49"/>
    <mergeCell ref="C48:D48"/>
    <mergeCell ref="E48:E49"/>
    <mergeCell ref="F48:G48"/>
    <mergeCell ref="H48:H49"/>
    <mergeCell ref="I48:J48"/>
    <mergeCell ref="K48:K49"/>
    <mergeCell ref="L48:M48"/>
    <mergeCell ref="N48:N49"/>
    <mergeCell ref="B46:B47"/>
    <mergeCell ref="C46:D46"/>
    <mergeCell ref="E46:E47"/>
    <mergeCell ref="F46:G46"/>
    <mergeCell ref="H46:H47"/>
    <mergeCell ref="I46:J46"/>
    <mergeCell ref="K46:K47"/>
    <mergeCell ref="L46:M46"/>
    <mergeCell ref="N46:N47"/>
    <mergeCell ref="K54:K55"/>
    <mergeCell ref="L54:M54"/>
    <mergeCell ref="N54:N55"/>
    <mergeCell ref="P50:P53"/>
    <mergeCell ref="B52:B53"/>
    <mergeCell ref="C52:D52"/>
    <mergeCell ref="E52:E53"/>
    <mergeCell ref="F52:G52"/>
    <mergeCell ref="H52:H53"/>
    <mergeCell ref="I52:J52"/>
    <mergeCell ref="K52:K53"/>
    <mergeCell ref="L52:M52"/>
    <mergeCell ref="N52:N53"/>
    <mergeCell ref="B50:B51"/>
    <mergeCell ref="C50:D50"/>
    <mergeCell ref="E50:E51"/>
    <mergeCell ref="F50:G50"/>
    <mergeCell ref="H50:H51"/>
    <mergeCell ref="I50:J50"/>
    <mergeCell ref="K50:K51"/>
    <mergeCell ref="L50:M50"/>
    <mergeCell ref="N50:N51"/>
    <mergeCell ref="B58:E58"/>
    <mergeCell ref="F58:G58"/>
    <mergeCell ref="I58:J58"/>
    <mergeCell ref="L58:M58"/>
    <mergeCell ref="B59:E59"/>
    <mergeCell ref="F59:H59"/>
    <mergeCell ref="I59:K59"/>
    <mergeCell ref="L59:N59"/>
    <mergeCell ref="P54:P57"/>
    <mergeCell ref="B56:B57"/>
    <mergeCell ref="C56:D56"/>
    <mergeCell ref="E56:E57"/>
    <mergeCell ref="F56:G56"/>
    <mergeCell ref="H56:H57"/>
    <mergeCell ref="I56:J56"/>
    <mergeCell ref="K56:K57"/>
    <mergeCell ref="L56:M56"/>
    <mergeCell ref="N56:N57"/>
    <mergeCell ref="B54:B55"/>
    <mergeCell ref="C54:D54"/>
    <mergeCell ref="E54:E55"/>
    <mergeCell ref="F54:G54"/>
    <mergeCell ref="H54:H55"/>
    <mergeCell ref="I54:J54"/>
    <mergeCell ref="B62:E62"/>
    <mergeCell ref="F62:H62"/>
    <mergeCell ref="I62:K62"/>
    <mergeCell ref="L62:N62"/>
    <mergeCell ref="B63:E63"/>
    <mergeCell ref="F63:H63"/>
    <mergeCell ref="I63:K63"/>
    <mergeCell ref="L63:N63"/>
    <mergeCell ref="B60:E60"/>
    <mergeCell ref="F60:G60"/>
    <mergeCell ref="I60:J60"/>
    <mergeCell ref="L60:M60"/>
    <mergeCell ref="B61:E61"/>
    <mergeCell ref="F61:H61"/>
    <mergeCell ref="I61:K61"/>
    <mergeCell ref="L61:N61"/>
    <mergeCell ref="B66:E66"/>
    <mergeCell ref="F66:G66"/>
    <mergeCell ref="I66:J66"/>
    <mergeCell ref="L66:M66"/>
    <mergeCell ref="E68:L68"/>
    <mergeCell ref="B64:E64"/>
    <mergeCell ref="F64:H64"/>
    <mergeCell ref="I64:K64"/>
    <mergeCell ref="L64:N64"/>
    <mergeCell ref="B65:E65"/>
    <mergeCell ref="F65:H65"/>
    <mergeCell ref="I65:K65"/>
    <mergeCell ref="L65:N65"/>
  </mergeCells>
  <phoneticPr fontId="28"/>
  <dataValidations count="17">
    <dataValidation type="list" allowBlank="1" showInputMessage="1" showErrorMessage="1" sqref="F61:N61" xr:uid="{46B23DC0-63B9-4916-80A7-903B2A5D27CD}">
      <formula1>$Z$67:$AE$67</formula1>
    </dataValidation>
    <dataValidation type="list" allowBlank="1" showInputMessage="1" showErrorMessage="1" sqref="F59:N59" xr:uid="{5D3122F2-CF57-4EB4-9FD5-A4C60E47D272}">
      <formula1>$X$61:$AT$61</formula1>
    </dataValidation>
    <dataValidation type="list" allowBlank="1" showInputMessage="1" showErrorMessage="1" errorTitle="もう一度！" error="○か×を選択してください" sqref="K60 N60 H60" xr:uid="{A83B80CC-F829-4C9D-B8BD-FF0CE94F2D00}">
      <formula1>$AE$64:$AG$64</formula1>
    </dataValidation>
    <dataValidation type="list" allowBlank="1" showInputMessage="1" showErrorMessage="1" sqref="F62:N62" xr:uid="{BE6098E2-65DE-47AB-B487-4D17198BB328}">
      <formula1>$Z$62:$AV$62</formula1>
    </dataValidation>
    <dataValidation type="list" allowBlank="1" showInputMessage="1" showErrorMessage="1" errorTitle="もう一度！" error="○か×を選択してください" sqref="N52 K56 K54 K52 K50 K48 K46 K42 K44 N50 N48 N46 N44 H44 N42 N58 N54 N56 K58 H56 H54 H52 H50 H48 H46 H42 H58" xr:uid="{165A8CF4-8712-4799-AD88-5BEFFA3AF4C2}">
      <formula1>$AC$64:$AD$64</formula1>
    </dataValidation>
    <dataValidation type="list" allowBlank="1" showInputMessage="1" showErrorMessage="1" sqref="I57 L57 L55 L53 L51 L49 L47 L45 L43 I43 I45 I47 I49 I51 I53 I55 F57 F43 F45 F47 F49 F51 F53 F55" xr:uid="{DA0D47EB-608F-4CE9-B801-46CF300CDA36}">
      <formula1>$Z$43:$BG$43</formula1>
    </dataValidation>
    <dataValidation type="list" allowBlank="1" showInputMessage="1" showErrorMessage="1" sqref="H66 K66 N66" xr:uid="{8B99C988-F5BE-4AB3-B5FE-9D59B6F257B4}">
      <formula1>$Z$66:$AA$66</formula1>
    </dataValidation>
    <dataValidation type="list" allowBlank="1" showInputMessage="1" showErrorMessage="1" sqref="F63:N64" xr:uid="{83F49F65-AB69-43A6-862A-11665853332A}">
      <formula1>$Z$64:$AA$64</formula1>
    </dataValidation>
    <dataValidation type="list" allowBlank="1" showInputMessage="1" showErrorMessage="1" sqref="F67:J67 L67:M67" xr:uid="{1AAAE828-80E7-4C8C-9AAB-1F94D0B38BC8}">
      <formula1>#REF!</formula1>
    </dataValidation>
    <dataValidation type="list" allowBlank="1" showInputMessage="1" showErrorMessage="1" sqref="M49 J49 J53 J55 J47 J45 J57 J51 J43 M53 M55 M47 M43 M57 M51 G43 G49 G53 G55 G47 G45 G57 G51 M45" xr:uid="{D8B816DB-F01A-4392-8120-EDB81D4CB659}">
      <formula1>$Y$43:$BH$43</formula1>
    </dataValidation>
    <dataValidation type="list" allowBlank="1" showInputMessage="1" showErrorMessage="1" sqref="F32:N32" xr:uid="{93ED4067-5DAE-4B06-AAF6-AE0AF70B1572}">
      <formula1>$Z$32:$AE$32</formula1>
    </dataValidation>
    <dataValidation type="list" allowBlank="1" showInputMessage="1" showErrorMessage="1" sqref="F31:N31" xr:uid="{717903EE-904A-4361-802D-C2F28737B0BD}">
      <formula1>$Z$31:$AM$31</formula1>
    </dataValidation>
    <dataValidation type="list" allowBlank="1" showInputMessage="1" showErrorMessage="1" sqref="F13:H13" xr:uid="{651E56C7-9626-473F-9655-20BCD60DC44D}">
      <formula1>$Z$13:$AE$13</formula1>
    </dataValidation>
    <dataValidation type="list" allowBlank="1" showInputMessage="1" showErrorMessage="1" sqref="F12:H12" xr:uid="{1E477E56-876D-49BE-B852-DA3FB5F7B2D7}">
      <formula1>$Z$12:$AD$12</formula1>
    </dataValidation>
    <dataValidation type="whole" operator="greaterThanOrEqual" allowBlank="1" showInputMessage="1" showErrorMessage="1" sqref="F17:G17" xr:uid="{AD8980B0-4C38-4477-BFBC-97649D75EB53}">
      <formula1>0</formula1>
    </dataValidation>
    <dataValidation allowBlank="1" showInputMessage="1" showErrorMessage="1" sqref="F27:H27" xr:uid="{AC061045-CBEF-48F8-95CF-90281959E4B6}"/>
    <dataValidation type="list" allowBlank="1" showInputMessage="1" showErrorMessage="1" sqref="F65:N65" xr:uid="{DFD64177-FC71-4BC7-AD7F-71201EEA2F53}">
      <formula1>$AH$64:$AI$64</formula1>
    </dataValidation>
  </dataValidations>
  <pageMargins left="0.7" right="0.7" top="0.75" bottom="0.75" header="0.3" footer="0.3"/>
  <pageSetup paperSize="9" scale="46" orientation="portrait" r:id="rId1"/>
  <rowBreaks count="1" manualBreakCount="1">
    <brk id="66"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J42"/>
  <sheetViews>
    <sheetView showGridLines="0" view="pageBreakPreview" zoomScaleSheetLayoutView="100" workbookViewId="0">
      <selection activeCell="U37" sqref="U37"/>
    </sheetView>
  </sheetViews>
  <sheetFormatPr defaultColWidth="8" defaultRowHeight="12"/>
  <cols>
    <col min="1" max="1" width="5.6640625" style="9" customWidth="1"/>
    <col min="2" max="2" width="6.6640625" style="9" customWidth="1"/>
    <col min="3" max="4" width="9.44140625" style="9" customWidth="1"/>
    <col min="5" max="5" width="3.44140625" style="9" customWidth="1"/>
    <col min="6" max="6" width="5" style="9" customWidth="1"/>
    <col min="7" max="7" width="4.44140625" style="9" customWidth="1"/>
    <col min="8" max="8" width="9.44140625" style="9" customWidth="1"/>
    <col min="9" max="9" width="3.44140625" style="9" customWidth="1"/>
    <col min="10" max="10" width="5.6640625" style="9" customWidth="1"/>
    <col min="11" max="11" width="3.88671875" style="9" customWidth="1"/>
    <col min="12" max="12" width="9.44140625" style="9" customWidth="1"/>
    <col min="13" max="13" width="3.44140625" style="9" customWidth="1"/>
    <col min="14" max="14" width="5.6640625" style="9" customWidth="1"/>
    <col min="15" max="15" width="3.88671875" style="9" customWidth="1"/>
    <col min="16" max="17" width="3.44140625" style="9" customWidth="1"/>
    <col min="18" max="18" width="2.44140625" style="9" customWidth="1"/>
    <col min="19" max="19" width="3.44140625" style="9" customWidth="1"/>
    <col min="20" max="21" width="2.44140625" style="9" customWidth="1"/>
    <col min="22" max="22" width="8" style="9"/>
    <col min="23" max="23" width="8" style="77"/>
    <col min="24" max="16384" width="8" style="9"/>
  </cols>
  <sheetData>
    <row r="1" spans="1:21" ht="42" customHeight="1">
      <c r="A1" s="13"/>
      <c r="B1" s="731" t="str">
        <f>データシート!A1&amp;"参加申込書"</f>
        <v>令和７年度　第60回茨城県アンサンブルコンテスト県大会参加申込書</v>
      </c>
      <c r="C1" s="731"/>
      <c r="D1" s="731"/>
      <c r="E1" s="731"/>
      <c r="F1" s="731"/>
      <c r="G1" s="731"/>
      <c r="H1" s="731"/>
      <c r="I1" s="731"/>
      <c r="J1" s="731"/>
      <c r="K1" s="731"/>
      <c r="L1" s="731"/>
      <c r="M1" s="731"/>
      <c r="N1" s="731"/>
      <c r="O1" s="731"/>
      <c r="P1" s="731"/>
      <c r="Q1" s="14"/>
      <c r="R1" s="14"/>
      <c r="S1" s="14"/>
      <c r="T1" s="14"/>
      <c r="U1" s="15"/>
    </row>
    <row r="2" spans="1:21" ht="7.5" customHeight="1" thickBot="1">
      <c r="A2" s="13"/>
      <c r="B2" s="13"/>
      <c r="C2" s="13"/>
      <c r="D2" s="13"/>
      <c r="E2" s="13"/>
      <c r="F2" s="13"/>
      <c r="G2" s="13"/>
      <c r="H2" s="13"/>
      <c r="I2" s="13"/>
      <c r="J2" s="13"/>
      <c r="K2" s="13"/>
      <c r="L2" s="13"/>
      <c r="M2" s="13"/>
      <c r="N2" s="13"/>
      <c r="O2" s="13"/>
      <c r="P2" s="13"/>
      <c r="Q2" s="13"/>
      <c r="R2" s="13"/>
      <c r="S2" s="13"/>
      <c r="T2" s="13"/>
      <c r="U2" s="10"/>
    </row>
    <row r="3" spans="1:21" ht="35.25" customHeight="1">
      <c r="A3" s="732" t="s">
        <v>374</v>
      </c>
      <c r="B3" s="733"/>
      <c r="C3" s="734">
        <f>データシート!C3</f>
        <v>0</v>
      </c>
      <c r="D3" s="735"/>
      <c r="E3" s="736" t="s">
        <v>375</v>
      </c>
      <c r="F3" s="737"/>
      <c r="G3" s="738"/>
      <c r="H3" s="739" t="s">
        <v>376</v>
      </c>
      <c r="I3" s="740"/>
      <c r="J3" s="740"/>
      <c r="K3" s="733"/>
      <c r="L3" s="741">
        <f>データシート!B3</f>
        <v>0</v>
      </c>
      <c r="M3" s="742"/>
      <c r="N3" s="742"/>
      <c r="O3" s="109" t="s">
        <v>377</v>
      </c>
      <c r="P3" s="109"/>
      <c r="Q3" s="109"/>
      <c r="R3" s="109"/>
      <c r="S3" s="110"/>
      <c r="T3" s="48"/>
      <c r="U3" s="16"/>
    </row>
    <row r="4" spans="1:21" ht="2.25" customHeight="1">
      <c r="A4" s="697"/>
      <c r="B4" s="698"/>
      <c r="C4" s="698"/>
      <c r="D4" s="698"/>
      <c r="E4" s="698"/>
      <c r="F4" s="698"/>
      <c r="G4" s="698"/>
      <c r="H4" s="698"/>
      <c r="I4" s="698"/>
      <c r="J4" s="698"/>
      <c r="K4" s="698"/>
      <c r="L4" s="698"/>
      <c r="M4" s="698"/>
      <c r="N4" s="698"/>
      <c r="O4" s="698"/>
      <c r="P4" s="698"/>
      <c r="Q4" s="698"/>
      <c r="R4" s="698"/>
      <c r="S4" s="36"/>
      <c r="T4" s="49"/>
      <c r="U4" s="17"/>
    </row>
    <row r="5" spans="1:21" ht="20.100000000000001" customHeight="1">
      <c r="A5" s="723" t="s">
        <v>64</v>
      </c>
      <c r="B5" s="724"/>
      <c r="C5" s="699">
        <f>データシート!$E$3</f>
        <v>0</v>
      </c>
      <c r="D5" s="700"/>
      <c r="E5" s="700"/>
      <c r="F5" s="700"/>
      <c r="G5" s="701"/>
      <c r="H5" s="702" t="s">
        <v>378</v>
      </c>
      <c r="I5" s="703"/>
      <c r="J5" s="703"/>
      <c r="K5" s="704"/>
      <c r="L5" s="705" t="s">
        <v>311</v>
      </c>
      <c r="M5" s="704"/>
      <c r="N5" s="706" t="s">
        <v>379</v>
      </c>
      <c r="O5" s="707"/>
      <c r="P5" s="707"/>
      <c r="Q5" s="707"/>
      <c r="R5" s="707"/>
      <c r="S5" s="708"/>
      <c r="T5" s="50"/>
      <c r="U5" s="19"/>
    </row>
    <row r="6" spans="1:21" ht="45" customHeight="1">
      <c r="A6" s="725"/>
      <c r="B6" s="726"/>
      <c r="C6" s="727">
        <f>データシート!D3</f>
        <v>0</v>
      </c>
      <c r="D6" s="728"/>
      <c r="E6" s="728"/>
      <c r="F6" s="728"/>
      <c r="G6" s="295" t="s">
        <v>380</v>
      </c>
      <c r="H6" s="729">
        <f>データシート!G3</f>
        <v>0</v>
      </c>
      <c r="I6" s="730"/>
      <c r="J6" s="759">
        <f>データシート!H3</f>
        <v>0</v>
      </c>
      <c r="K6" s="760"/>
      <c r="L6" s="717">
        <f>記入シート!F63</f>
        <v>0</v>
      </c>
      <c r="M6" s="761"/>
      <c r="N6" s="717">
        <f>データシート!J3</f>
        <v>0</v>
      </c>
      <c r="O6" s="718"/>
      <c r="P6" s="718"/>
      <c r="Q6" s="718"/>
      <c r="R6" s="718"/>
      <c r="S6" s="719"/>
      <c r="T6" s="49"/>
      <c r="U6" s="17"/>
    </row>
    <row r="7" spans="1:21" ht="20.100000000000001" customHeight="1">
      <c r="A7" s="18"/>
      <c r="B7" s="297"/>
      <c r="C7" s="720">
        <f>IF(データシート!L3="","",データシート!L3)</f>
        <v>0</v>
      </c>
      <c r="D7" s="721"/>
      <c r="E7" s="721"/>
      <c r="F7" s="721"/>
      <c r="G7" s="721"/>
      <c r="H7" s="721"/>
      <c r="I7" s="721"/>
      <c r="J7" s="721"/>
      <c r="K7" s="721"/>
      <c r="L7" s="721"/>
      <c r="M7" s="721"/>
      <c r="N7" s="721"/>
      <c r="O7" s="721"/>
      <c r="P7" s="721"/>
      <c r="Q7" s="721"/>
      <c r="R7" s="721"/>
      <c r="S7" s="722"/>
      <c r="T7" s="51"/>
      <c r="U7" s="20"/>
    </row>
    <row r="8" spans="1:21" ht="45" customHeight="1">
      <c r="A8" s="709" t="s">
        <v>381</v>
      </c>
      <c r="B8" s="710"/>
      <c r="C8" s="711">
        <f>IF(データシート!K3="","",データシート!K3)</f>
        <v>0</v>
      </c>
      <c r="D8" s="712"/>
      <c r="E8" s="712"/>
      <c r="F8" s="712"/>
      <c r="G8" s="712"/>
      <c r="H8" s="712"/>
      <c r="I8" s="712"/>
      <c r="J8" s="712"/>
      <c r="K8" s="712"/>
      <c r="L8" s="712"/>
      <c r="M8" s="712"/>
      <c r="N8" s="712"/>
      <c r="O8" s="712"/>
      <c r="P8" s="712"/>
      <c r="Q8" s="712"/>
      <c r="R8" s="712"/>
      <c r="S8" s="713"/>
      <c r="T8" s="64"/>
      <c r="U8" s="21"/>
    </row>
    <row r="9" spans="1:21" ht="20.100000000000001" customHeight="1">
      <c r="A9" s="22"/>
      <c r="B9" s="23"/>
      <c r="C9" s="714">
        <f>IF(データシート!M3="","",データシート!M3)</f>
        <v>0</v>
      </c>
      <c r="D9" s="715"/>
      <c r="E9" s="715"/>
      <c r="F9" s="715"/>
      <c r="G9" s="715"/>
      <c r="H9" s="715"/>
      <c r="I9" s="715"/>
      <c r="J9" s="715"/>
      <c r="K9" s="715"/>
      <c r="L9" s="715"/>
      <c r="M9" s="715"/>
      <c r="N9" s="715"/>
      <c r="O9" s="715"/>
      <c r="P9" s="715"/>
      <c r="Q9" s="715"/>
      <c r="R9" s="715"/>
      <c r="S9" s="716"/>
      <c r="T9" s="52"/>
      <c r="U9" s="24"/>
    </row>
    <row r="10" spans="1:21" ht="20.100000000000001" customHeight="1">
      <c r="A10" s="723" t="s">
        <v>124</v>
      </c>
      <c r="B10" s="724"/>
      <c r="C10" s="772">
        <f>IF(データシート!$O$3="","",データシート!$O$3)</f>
        <v>0</v>
      </c>
      <c r="D10" s="773"/>
      <c r="E10" s="773"/>
      <c r="F10" s="773"/>
      <c r="G10" s="773"/>
      <c r="H10" s="773"/>
      <c r="I10" s="774"/>
      <c r="J10" s="765">
        <f>IF(データシート!$P$3="","",データシート!$P$3)</f>
        <v>0</v>
      </c>
      <c r="K10" s="765"/>
      <c r="L10" s="765"/>
      <c r="M10" s="765"/>
      <c r="N10" s="765"/>
      <c r="O10" s="765"/>
      <c r="P10" s="765"/>
      <c r="Q10" s="765"/>
      <c r="R10" s="765"/>
      <c r="S10" s="766"/>
      <c r="T10" s="52"/>
      <c r="U10" s="24"/>
    </row>
    <row r="11" spans="1:21" ht="24.9" customHeight="1">
      <c r="A11" s="725"/>
      <c r="B11" s="726"/>
      <c r="C11" s="775">
        <f>データシート!$N$3</f>
        <v>0</v>
      </c>
      <c r="D11" s="776"/>
      <c r="E11" s="776"/>
      <c r="F11" s="776"/>
      <c r="G11" s="776"/>
      <c r="H11" s="776"/>
      <c r="I11" s="777"/>
      <c r="J11" s="767"/>
      <c r="K11" s="767"/>
      <c r="L11" s="767"/>
      <c r="M11" s="767"/>
      <c r="N11" s="767"/>
      <c r="O11" s="767"/>
      <c r="P11" s="767"/>
      <c r="Q11" s="767"/>
      <c r="R11" s="767"/>
      <c r="S11" s="768"/>
      <c r="T11" s="52"/>
      <c r="U11" s="24"/>
    </row>
    <row r="12" spans="1:21" ht="20.100000000000001" customHeight="1">
      <c r="A12" s="723" t="s">
        <v>126</v>
      </c>
      <c r="B12" s="724"/>
      <c r="C12" s="762">
        <f>IF(データシート!$S$3="","",データシート!$S$3)</f>
        <v>0</v>
      </c>
      <c r="D12" s="763"/>
      <c r="E12" s="763"/>
      <c r="F12" s="763"/>
      <c r="G12" s="763"/>
      <c r="H12" s="763"/>
      <c r="I12" s="764"/>
      <c r="J12" s="765">
        <f>IF(データシート!$T$3="","",データシート!$T$3)</f>
        <v>0</v>
      </c>
      <c r="K12" s="765"/>
      <c r="L12" s="765"/>
      <c r="M12" s="765"/>
      <c r="N12" s="765"/>
      <c r="O12" s="765"/>
      <c r="P12" s="765"/>
      <c r="Q12" s="765"/>
      <c r="R12" s="765"/>
      <c r="S12" s="766"/>
      <c r="T12" s="52"/>
      <c r="U12" s="24"/>
    </row>
    <row r="13" spans="1:21" ht="24.9" customHeight="1">
      <c r="A13" s="725"/>
      <c r="B13" s="726"/>
      <c r="C13" s="769">
        <f>IF(データシート!$R$3="","",データシート!$R$3)</f>
        <v>0</v>
      </c>
      <c r="D13" s="770"/>
      <c r="E13" s="770"/>
      <c r="F13" s="770"/>
      <c r="G13" s="770"/>
      <c r="H13" s="770"/>
      <c r="I13" s="771"/>
      <c r="J13" s="767"/>
      <c r="K13" s="767"/>
      <c r="L13" s="767"/>
      <c r="M13" s="767"/>
      <c r="N13" s="767"/>
      <c r="O13" s="767"/>
      <c r="P13" s="767"/>
      <c r="Q13" s="767"/>
      <c r="R13" s="767"/>
      <c r="S13" s="768"/>
      <c r="T13" s="52"/>
      <c r="U13" s="24"/>
    </row>
    <row r="14" spans="1:21" ht="15" customHeight="1">
      <c r="A14" s="750" t="s">
        <v>382</v>
      </c>
      <c r="B14" s="751"/>
      <c r="C14" s="743">
        <f>IF(データシート!V3="","",データシート!V3)</f>
        <v>0</v>
      </c>
      <c r="D14" s="298">
        <f>記入シート!F44</f>
        <v>0</v>
      </c>
      <c r="E14" s="746">
        <f>IF(データシート!W3="","",データシート!W3)</f>
        <v>0</v>
      </c>
      <c r="F14" s="743">
        <f>IF(データシート!Y3="","",データシート!Y3)</f>
        <v>0</v>
      </c>
      <c r="G14" s="848"/>
      <c r="H14" s="298">
        <f>記入シート!F46</f>
        <v>0</v>
      </c>
      <c r="I14" s="746">
        <f>IF(データシート!Z3="","",データシート!Z3)</f>
        <v>0</v>
      </c>
      <c r="J14" s="743">
        <f>IF(データシート!AB3="","",データシート!AB3)</f>
        <v>0</v>
      </c>
      <c r="K14" s="848"/>
      <c r="L14" s="298">
        <f>記入シート!F48</f>
        <v>0</v>
      </c>
      <c r="M14" s="746">
        <f>IF(データシート!AC3="","",データシート!AC3)</f>
        <v>0</v>
      </c>
      <c r="N14" s="743" t="str">
        <f>IF(データシート!AE3="","",データシート!AE3)</f>
        <v/>
      </c>
      <c r="O14" s="848"/>
      <c r="P14" s="851">
        <f>記入シート!F50</f>
        <v>0</v>
      </c>
      <c r="Q14" s="851"/>
      <c r="R14" s="851"/>
      <c r="S14" s="845" t="str">
        <f>データシート!AF3</f>
        <v/>
      </c>
      <c r="T14" s="53"/>
      <c r="U14" s="25"/>
    </row>
    <row r="15" spans="1:21" ht="15" customHeight="1">
      <c r="A15" s="752"/>
      <c r="B15" s="753"/>
      <c r="C15" s="744"/>
      <c r="D15" s="164">
        <f>記入シート!G44</f>
        <v>0</v>
      </c>
      <c r="E15" s="747"/>
      <c r="F15" s="744"/>
      <c r="G15" s="849"/>
      <c r="H15" s="164">
        <f>記入シート!G46</f>
        <v>0</v>
      </c>
      <c r="I15" s="747"/>
      <c r="J15" s="744"/>
      <c r="K15" s="849"/>
      <c r="L15" s="164">
        <f>記入シート!G48</f>
        <v>0</v>
      </c>
      <c r="M15" s="747"/>
      <c r="N15" s="744"/>
      <c r="O15" s="849"/>
      <c r="P15" s="756">
        <f>記入シート!G50</f>
        <v>0</v>
      </c>
      <c r="Q15" s="757"/>
      <c r="R15" s="758"/>
      <c r="S15" s="846"/>
      <c r="T15" s="53"/>
      <c r="U15" s="25"/>
    </row>
    <row r="16" spans="1:21" ht="15" customHeight="1">
      <c r="A16" s="752"/>
      <c r="B16" s="753"/>
      <c r="C16" s="745"/>
      <c r="D16" s="131">
        <f>記入シート!H44</f>
        <v>0</v>
      </c>
      <c r="E16" s="748"/>
      <c r="F16" s="745"/>
      <c r="G16" s="850"/>
      <c r="H16" s="131">
        <f>記入シート!H46</f>
        <v>0</v>
      </c>
      <c r="I16" s="748"/>
      <c r="J16" s="745"/>
      <c r="K16" s="850"/>
      <c r="L16" s="131">
        <f>記入シート!H48</f>
        <v>0</v>
      </c>
      <c r="M16" s="748"/>
      <c r="N16" s="745"/>
      <c r="O16" s="850"/>
      <c r="P16" s="749">
        <f>記入シート!H50</f>
        <v>0</v>
      </c>
      <c r="Q16" s="749"/>
      <c r="R16" s="749"/>
      <c r="S16" s="847"/>
      <c r="T16" s="53"/>
      <c r="U16" s="25"/>
    </row>
    <row r="17" spans="1:36" ht="15" customHeight="1">
      <c r="A17" s="752"/>
      <c r="B17" s="753"/>
      <c r="C17" s="743" t="str">
        <f>IF(データシート!AH3="","",データシート!AH3)</f>
        <v/>
      </c>
      <c r="D17" s="298">
        <f>記入シート!F52</f>
        <v>0</v>
      </c>
      <c r="E17" s="746" t="str">
        <f>IF(データシート!AI3="","",データシート!AI3)</f>
        <v/>
      </c>
      <c r="F17" s="743" t="str">
        <f>IF(データシート!AK3="","",データシート!AK3)</f>
        <v/>
      </c>
      <c r="G17" s="848"/>
      <c r="H17" s="298">
        <f>記入シート!F54</f>
        <v>0</v>
      </c>
      <c r="I17" s="746" t="str">
        <f>IF(データシート!AL3="","",データシート!AL3)</f>
        <v/>
      </c>
      <c r="J17" s="743">
        <f>IF(データシート!AN3="","",データシート!AN3)</f>
        <v>0</v>
      </c>
      <c r="K17" s="848"/>
      <c r="L17" s="298">
        <f>記入シート!F56</f>
        <v>0</v>
      </c>
      <c r="M17" s="746" t="str">
        <f>IF(データシート!AO3="","",データシート!AO3)</f>
        <v/>
      </c>
      <c r="N17" s="743" t="str">
        <f>IF(データシート!AQ3="","",データシート!AQ3)</f>
        <v/>
      </c>
      <c r="O17" s="848"/>
      <c r="P17" s="851">
        <f>記入シート!F58</f>
        <v>0</v>
      </c>
      <c r="Q17" s="851"/>
      <c r="R17" s="851"/>
      <c r="S17" s="845" t="str">
        <f>IF(データシート!AR3="","",データシート!AR3)</f>
        <v/>
      </c>
      <c r="T17" s="53"/>
      <c r="U17" s="25"/>
      <c r="W17" s="118">
        <v>1</v>
      </c>
      <c r="X17" s="74" t="s">
        <v>215</v>
      </c>
    </row>
    <row r="18" spans="1:36" ht="15" customHeight="1">
      <c r="A18" s="752"/>
      <c r="B18" s="753"/>
      <c r="C18" s="744"/>
      <c r="D18" s="164">
        <f>記入シート!G52</f>
        <v>0</v>
      </c>
      <c r="E18" s="747"/>
      <c r="F18" s="744"/>
      <c r="G18" s="849"/>
      <c r="H18" s="164">
        <f>記入シート!G54</f>
        <v>0</v>
      </c>
      <c r="I18" s="747"/>
      <c r="J18" s="744"/>
      <c r="K18" s="849"/>
      <c r="L18" s="164">
        <f>記入シート!G56</f>
        <v>0</v>
      </c>
      <c r="M18" s="747"/>
      <c r="N18" s="744"/>
      <c r="O18" s="849"/>
      <c r="P18" s="756">
        <f>記入シート!G58</f>
        <v>0</v>
      </c>
      <c r="Q18" s="757"/>
      <c r="R18" s="758"/>
      <c r="S18" s="846"/>
      <c r="T18" s="53"/>
      <c r="U18" s="25"/>
      <c r="W18" s="118"/>
      <c r="X18" s="74"/>
    </row>
    <row r="19" spans="1:36" ht="15" customHeight="1">
      <c r="A19" s="754"/>
      <c r="B19" s="755"/>
      <c r="C19" s="745"/>
      <c r="D19" s="131">
        <f>記入シート!H52</f>
        <v>0</v>
      </c>
      <c r="E19" s="748"/>
      <c r="F19" s="745"/>
      <c r="G19" s="850"/>
      <c r="H19" s="131">
        <f>記入シート!H54</f>
        <v>0</v>
      </c>
      <c r="I19" s="748"/>
      <c r="J19" s="745"/>
      <c r="K19" s="850"/>
      <c r="L19" s="131">
        <f>記入シート!H56</f>
        <v>0</v>
      </c>
      <c r="M19" s="748"/>
      <c r="N19" s="745"/>
      <c r="O19" s="850"/>
      <c r="P19" s="749">
        <f>記入シート!H58</f>
        <v>0</v>
      </c>
      <c r="Q19" s="749"/>
      <c r="R19" s="749"/>
      <c r="S19" s="847"/>
      <c r="T19" s="53"/>
      <c r="U19" s="25"/>
      <c r="W19" s="118"/>
      <c r="X19" s="74"/>
    </row>
    <row r="20" spans="1:36" ht="30" customHeight="1">
      <c r="A20" s="813" t="s">
        <v>383</v>
      </c>
      <c r="B20" s="814"/>
      <c r="C20" s="817" t="str">
        <f>IF(データシート!AS3="","",データシート!AS3)</f>
        <v/>
      </c>
      <c r="D20" s="818"/>
      <c r="E20" s="818"/>
      <c r="F20" s="818"/>
      <c r="G20" s="818"/>
      <c r="H20" s="819"/>
      <c r="I20" s="823">
        <f>IF(データシート!AT3="","",データシート!AT3)</f>
        <v>0</v>
      </c>
      <c r="J20" s="825" t="s">
        <v>384</v>
      </c>
      <c r="K20" s="826"/>
      <c r="L20" s="827"/>
      <c r="M20" s="831">
        <f>記入シート!F60</f>
        <v>0</v>
      </c>
      <c r="N20" s="832"/>
      <c r="O20" s="832"/>
      <c r="P20" s="832"/>
      <c r="Q20" s="804" t="s">
        <v>385</v>
      </c>
      <c r="R20" s="805"/>
      <c r="S20" s="806"/>
      <c r="T20" s="53"/>
      <c r="U20" s="25"/>
      <c r="W20" s="118">
        <v>2</v>
      </c>
      <c r="X20" s="74" t="s">
        <v>386</v>
      </c>
      <c r="Y20" s="74"/>
      <c r="Z20" s="74"/>
      <c r="AA20" s="74"/>
      <c r="AB20" s="74"/>
      <c r="AC20" s="75"/>
      <c r="AD20" s="75"/>
      <c r="AE20" s="75"/>
      <c r="AF20" s="75"/>
      <c r="AG20" s="75"/>
      <c r="AH20" s="75"/>
      <c r="AI20" s="75"/>
      <c r="AJ20" s="75"/>
    </row>
    <row r="21" spans="1:36" ht="30" customHeight="1">
      <c r="A21" s="815"/>
      <c r="B21" s="816"/>
      <c r="C21" s="820"/>
      <c r="D21" s="821"/>
      <c r="E21" s="821"/>
      <c r="F21" s="821"/>
      <c r="G21" s="821"/>
      <c r="H21" s="822"/>
      <c r="I21" s="824"/>
      <c r="J21" s="828"/>
      <c r="K21" s="829"/>
      <c r="L21" s="830"/>
      <c r="M21" s="833"/>
      <c r="N21" s="834"/>
      <c r="O21" s="834"/>
      <c r="P21" s="834"/>
      <c r="Q21" s="807"/>
      <c r="R21" s="807"/>
      <c r="S21" s="808"/>
      <c r="T21" s="53"/>
      <c r="U21" s="25"/>
      <c r="W21" s="118">
        <v>3</v>
      </c>
      <c r="X21" s="74" t="s">
        <v>218</v>
      </c>
      <c r="Y21" s="74"/>
      <c r="Z21" s="74"/>
      <c r="AA21" s="74"/>
      <c r="AB21" s="74"/>
      <c r="AC21" s="75"/>
      <c r="AD21" s="75"/>
      <c r="AE21" s="75"/>
      <c r="AF21" s="75"/>
      <c r="AG21" s="75"/>
      <c r="AH21" s="75"/>
      <c r="AI21" s="75"/>
      <c r="AJ21" s="75"/>
    </row>
    <row r="22" spans="1:36" ht="30" customHeight="1">
      <c r="A22" s="841" t="s">
        <v>387</v>
      </c>
      <c r="B22" s="842"/>
      <c r="C22" s="299">
        <f>記入シート!I61</f>
        <v>0</v>
      </c>
      <c r="D22" s="691">
        <f>記入シート!F61</f>
        <v>0</v>
      </c>
      <c r="E22" s="694"/>
      <c r="F22" s="694"/>
      <c r="G22" s="694"/>
      <c r="H22" s="694"/>
      <c r="I22" s="694"/>
      <c r="J22" s="696"/>
      <c r="K22" s="691" t="s">
        <v>388</v>
      </c>
      <c r="L22" s="692"/>
      <c r="M22" s="693">
        <f>データシート!I3</f>
        <v>0</v>
      </c>
      <c r="N22" s="694"/>
      <c r="O22" s="694"/>
      <c r="P22" s="694"/>
      <c r="Q22" s="694"/>
      <c r="R22" s="694"/>
      <c r="S22" s="695"/>
      <c r="T22" s="53"/>
      <c r="U22" s="25"/>
      <c r="W22" s="118">
        <v>4</v>
      </c>
      <c r="X22" s="74" t="s">
        <v>219</v>
      </c>
      <c r="Y22" s="74"/>
      <c r="Z22" s="74"/>
      <c r="AA22" s="74"/>
      <c r="AB22" s="74"/>
      <c r="AC22" s="75"/>
      <c r="AD22" s="75"/>
      <c r="AE22" s="75"/>
      <c r="AF22" s="75"/>
      <c r="AG22" s="75"/>
      <c r="AH22" s="75"/>
      <c r="AI22" s="75"/>
      <c r="AJ22" s="75"/>
    </row>
    <row r="23" spans="1:36" ht="30" customHeight="1">
      <c r="A23" s="843" t="s">
        <v>389</v>
      </c>
      <c r="B23" s="844"/>
      <c r="C23" s="299" t="str">
        <f>IF(データシート!AX3=0,"",データシート!AX3)</f>
        <v/>
      </c>
      <c r="D23" s="784" t="e">
        <f>VLOOKUP(C23,$W$17:$X$23,2,FALSE)</f>
        <v>#N/A</v>
      </c>
      <c r="E23" s="785"/>
      <c r="F23" s="785"/>
      <c r="G23" s="785"/>
      <c r="H23" s="785"/>
      <c r="I23" s="785"/>
      <c r="J23" s="785"/>
      <c r="K23" s="785"/>
      <c r="L23" s="785"/>
      <c r="M23" s="785"/>
      <c r="N23" s="785"/>
      <c r="O23" s="785"/>
      <c r="P23" s="785"/>
      <c r="Q23" s="785"/>
      <c r="R23" s="785"/>
      <c r="S23" s="786"/>
      <c r="T23" s="53"/>
      <c r="U23" s="25"/>
      <c r="W23" s="118">
        <v>5</v>
      </c>
      <c r="X23" s="74" t="s">
        <v>220</v>
      </c>
      <c r="Y23" s="74"/>
      <c r="Z23" s="74"/>
      <c r="AA23" s="74"/>
      <c r="AB23" s="74"/>
      <c r="AC23" s="75"/>
      <c r="AD23" s="75"/>
      <c r="AE23" s="75"/>
      <c r="AF23" s="75"/>
      <c r="AG23" s="75"/>
      <c r="AH23" s="75"/>
      <c r="AI23" s="75"/>
      <c r="AJ23" s="75"/>
    </row>
    <row r="24" spans="1:36" ht="30" hidden="1" customHeight="1">
      <c r="A24" s="800" t="s">
        <v>390</v>
      </c>
      <c r="B24" s="801"/>
      <c r="C24" s="717" t="str">
        <f>データシート!BL3</f>
        <v>承諾する</v>
      </c>
      <c r="D24" s="718"/>
      <c r="E24" s="718"/>
      <c r="F24" s="718"/>
      <c r="G24" s="718"/>
      <c r="H24" s="718"/>
      <c r="I24" s="718"/>
      <c r="J24" s="718"/>
      <c r="K24" s="718"/>
      <c r="L24" s="718"/>
      <c r="M24" s="718"/>
      <c r="N24" s="718"/>
      <c r="O24" s="718"/>
      <c r="P24" s="718"/>
      <c r="Q24" s="718"/>
      <c r="R24" s="718"/>
      <c r="S24" s="719"/>
      <c r="T24" s="49"/>
      <c r="U24" s="17"/>
    </row>
    <row r="25" spans="1:36" ht="1.95" customHeight="1">
      <c r="A25" s="149"/>
      <c r="B25" s="148"/>
      <c r="C25" s="146"/>
      <c r="D25" s="300"/>
      <c r="E25" s="300"/>
      <c r="F25" s="300"/>
      <c r="G25" s="300"/>
      <c r="H25" s="300"/>
      <c r="I25" s="300"/>
      <c r="J25" s="300"/>
      <c r="K25" s="300"/>
      <c r="L25" s="300"/>
      <c r="M25" s="300"/>
      <c r="N25" s="300"/>
      <c r="O25" s="300"/>
      <c r="P25" s="300"/>
      <c r="Q25" s="300"/>
      <c r="R25" s="300"/>
      <c r="S25" s="147"/>
      <c r="T25" s="49"/>
      <c r="U25" s="17"/>
    </row>
    <row r="26" spans="1:36" ht="20.100000000000001" customHeight="1">
      <c r="A26" s="778" t="s">
        <v>391</v>
      </c>
      <c r="B26" s="780" t="s">
        <v>392</v>
      </c>
      <c r="C26" s="78" t="s">
        <v>393</v>
      </c>
      <c r="D26" s="783">
        <f>データシート!BD3</f>
        <v>0</v>
      </c>
      <c r="E26" s="783"/>
      <c r="F26" s="783"/>
      <c r="G26" s="301"/>
      <c r="H26" s="301"/>
      <c r="I26" s="301"/>
      <c r="J26" s="301"/>
      <c r="K26" s="79"/>
      <c r="L26" s="790" t="s">
        <v>129</v>
      </c>
      <c r="M26" s="835"/>
      <c r="N26" s="790">
        <f>データシート!$BB$3</f>
        <v>0</v>
      </c>
      <c r="O26" s="791"/>
      <c r="P26" s="791"/>
      <c r="Q26" s="791"/>
      <c r="R26" s="791"/>
      <c r="S26" s="792"/>
      <c r="T26" s="55"/>
      <c r="U26" s="27"/>
    </row>
    <row r="27" spans="1:36" ht="20.100000000000001" customHeight="1">
      <c r="A27" s="779"/>
      <c r="B27" s="781"/>
      <c r="C27" s="838">
        <f>データシート!BE3</f>
        <v>0</v>
      </c>
      <c r="D27" s="839"/>
      <c r="E27" s="839"/>
      <c r="F27" s="839"/>
      <c r="G27" s="839"/>
      <c r="H27" s="839"/>
      <c r="I27" s="839"/>
      <c r="J27" s="839"/>
      <c r="K27" s="840"/>
      <c r="L27" s="793"/>
      <c r="M27" s="836"/>
      <c r="N27" s="793"/>
      <c r="O27" s="794"/>
      <c r="P27" s="794"/>
      <c r="Q27" s="794"/>
      <c r="R27" s="794"/>
      <c r="S27" s="795"/>
      <c r="T27" s="55"/>
      <c r="U27" s="27"/>
    </row>
    <row r="28" spans="1:36" ht="39.9" customHeight="1">
      <c r="A28" s="28" t="s">
        <v>394</v>
      </c>
      <c r="B28" s="782"/>
      <c r="C28" s="796" t="s">
        <v>395</v>
      </c>
      <c r="D28" s="797"/>
      <c r="E28" s="797"/>
      <c r="F28" s="798">
        <f>データシート!BF3</f>
        <v>0</v>
      </c>
      <c r="G28" s="798"/>
      <c r="H28" s="798"/>
      <c r="I28" s="798"/>
      <c r="J28" s="798"/>
      <c r="K28" s="799"/>
      <c r="L28" s="787" t="s">
        <v>396</v>
      </c>
      <c r="M28" s="837"/>
      <c r="N28" s="787">
        <f>データシート!$BC$3</f>
        <v>0</v>
      </c>
      <c r="O28" s="788"/>
      <c r="P28" s="788"/>
      <c r="Q28" s="788"/>
      <c r="R28" s="788"/>
      <c r="S28" s="789"/>
      <c r="T28" s="55"/>
      <c r="U28" s="27"/>
    </row>
    <row r="29" spans="1:36" ht="2.25" customHeight="1">
      <c r="A29" s="697"/>
      <c r="B29" s="698"/>
      <c r="C29" s="698"/>
      <c r="D29" s="698"/>
      <c r="E29" s="698"/>
      <c r="F29" s="698"/>
      <c r="G29" s="698"/>
      <c r="H29" s="698"/>
      <c r="I29" s="698"/>
      <c r="J29" s="698"/>
      <c r="K29" s="698"/>
      <c r="L29" s="698"/>
      <c r="M29" s="698"/>
      <c r="N29" s="698"/>
      <c r="O29" s="698"/>
      <c r="P29" s="698"/>
      <c r="Q29" s="698"/>
      <c r="R29" s="698"/>
      <c r="S29" s="36"/>
      <c r="T29" s="49"/>
      <c r="U29" s="17"/>
    </row>
    <row r="30" spans="1:36" ht="18.75" customHeight="1">
      <c r="A30" s="111" t="s">
        <v>397</v>
      </c>
      <c r="B30" s="303"/>
      <c r="C30" s="304"/>
      <c r="D30" s="303"/>
      <c r="E30" s="82"/>
      <c r="F30" s="30"/>
      <c r="G30" s="30"/>
      <c r="H30" s="31"/>
      <c r="I30" s="31"/>
      <c r="J30" s="30"/>
      <c r="K30" s="30"/>
      <c r="L30" s="112" t="s">
        <v>488</v>
      </c>
      <c r="M30" s="31"/>
      <c r="N30" s="32"/>
      <c r="O30" s="33" t="s">
        <v>398</v>
      </c>
      <c r="P30" s="305"/>
      <c r="Q30" s="306" t="s">
        <v>399</v>
      </c>
      <c r="R30" s="307"/>
      <c r="S30" s="61"/>
      <c r="T30" s="56"/>
      <c r="U30" s="34"/>
      <c r="V30" s="63" t="s">
        <v>400</v>
      </c>
    </row>
    <row r="31" spans="1:36" ht="18.75" customHeight="1">
      <c r="A31" s="86"/>
      <c r="B31" s="82"/>
      <c r="C31" s="82"/>
      <c r="D31" s="82"/>
      <c r="E31" s="82"/>
      <c r="F31" s="30"/>
      <c r="G31" s="30"/>
      <c r="H31" s="31"/>
      <c r="I31" s="31"/>
      <c r="J31" s="30"/>
      <c r="K31" s="30"/>
      <c r="L31" s="31"/>
      <c r="M31" s="31"/>
      <c r="N31" s="32"/>
      <c r="O31" s="33"/>
      <c r="P31" s="104"/>
      <c r="Q31" s="107"/>
      <c r="R31" s="56"/>
      <c r="S31" s="108"/>
      <c r="T31" s="56"/>
      <c r="U31" s="34"/>
      <c r="V31" s="63"/>
    </row>
    <row r="32" spans="1:36" ht="13.2">
      <c r="A32" s="83"/>
      <c r="B32" s="82"/>
      <c r="C32" s="82"/>
      <c r="D32" s="82"/>
      <c r="E32" s="82"/>
      <c r="F32" s="82"/>
      <c r="G32" s="82"/>
      <c r="H32" s="82"/>
      <c r="I32" s="82"/>
      <c r="J32" s="82"/>
      <c r="K32" s="82"/>
      <c r="L32" s="82"/>
      <c r="M32" s="82"/>
      <c r="N32" s="55"/>
      <c r="O32" s="55"/>
      <c r="P32" s="55"/>
      <c r="Q32" s="55"/>
      <c r="R32" s="55"/>
      <c r="S32" s="84"/>
      <c r="T32" s="49"/>
      <c r="U32" s="17"/>
    </row>
    <row r="33" spans="1:25" ht="18" customHeight="1">
      <c r="A33" s="113" t="s">
        <v>489</v>
      </c>
      <c r="B33" s="82"/>
      <c r="C33" s="82"/>
      <c r="D33" s="82"/>
      <c r="E33" s="82"/>
      <c r="F33" s="82"/>
      <c r="G33" s="82"/>
      <c r="H33" s="82"/>
      <c r="I33" s="82"/>
      <c r="J33" s="82"/>
      <c r="K33" s="82"/>
      <c r="L33" s="82"/>
      <c r="M33" s="82"/>
      <c r="N33" s="55"/>
      <c r="O33" s="55"/>
      <c r="P33" s="55"/>
      <c r="Q33" s="55"/>
      <c r="R33" s="55"/>
      <c r="S33" s="84"/>
      <c r="T33" s="49"/>
      <c r="U33" s="17"/>
    </row>
    <row r="34" spans="1:25" ht="18" customHeight="1">
      <c r="A34" s="85"/>
      <c r="B34" s="82"/>
      <c r="C34" s="82"/>
      <c r="D34" s="82"/>
      <c r="E34" s="82"/>
      <c r="F34" s="82"/>
      <c r="G34" s="82"/>
      <c r="H34" s="82"/>
      <c r="I34" s="82"/>
      <c r="J34" s="82"/>
      <c r="K34" s="82"/>
      <c r="L34" s="82"/>
      <c r="M34" s="82"/>
      <c r="N34" s="55"/>
      <c r="O34" s="55"/>
      <c r="P34" s="55"/>
      <c r="Q34" s="55"/>
      <c r="R34" s="55"/>
      <c r="S34" s="84"/>
      <c r="T34" s="49"/>
      <c r="U34" s="17"/>
    </row>
    <row r="35" spans="1:25" ht="18" customHeight="1">
      <c r="A35" s="86"/>
      <c r="B35" s="82"/>
      <c r="C35" s="82"/>
      <c r="D35" s="82"/>
      <c r="E35" s="82"/>
      <c r="F35" s="82"/>
      <c r="G35" s="82"/>
      <c r="H35" s="82"/>
      <c r="I35" s="82"/>
      <c r="J35" s="82"/>
      <c r="K35" s="82"/>
      <c r="L35" s="82"/>
      <c r="M35" s="82"/>
      <c r="N35" s="55"/>
      <c r="O35" s="55"/>
      <c r="P35" s="55"/>
      <c r="Q35" s="55"/>
      <c r="R35" s="55"/>
      <c r="S35" s="84"/>
      <c r="T35" s="49"/>
      <c r="U35" s="17"/>
    </row>
    <row r="36" spans="1:25" ht="18" customHeight="1">
      <c r="A36" s="83"/>
      <c r="B36" s="82"/>
      <c r="C36" s="82"/>
      <c r="D36" s="82"/>
      <c r="E36" s="82"/>
      <c r="F36" s="82"/>
      <c r="G36" s="82"/>
      <c r="H36" s="82"/>
      <c r="I36" s="82"/>
      <c r="J36" s="809"/>
      <c r="K36" s="809"/>
      <c r="L36" s="809"/>
      <c r="M36" s="809"/>
      <c r="N36" s="809"/>
      <c r="O36" s="809"/>
      <c r="P36" s="55"/>
      <c r="Q36" s="55"/>
      <c r="R36" s="55"/>
      <c r="S36" s="84"/>
      <c r="T36" s="49"/>
      <c r="U36" s="17"/>
      <c r="V36" s="63" t="s">
        <v>401</v>
      </c>
    </row>
    <row r="37" spans="1:25" ht="18.75" customHeight="1">
      <c r="A37" s="86"/>
      <c r="B37" s="30"/>
      <c r="C37" s="30"/>
      <c r="D37" s="810" t="s">
        <v>490</v>
      </c>
      <c r="E37" s="810"/>
      <c r="F37" s="810"/>
      <c r="G37" s="810"/>
      <c r="H37" s="810"/>
      <c r="I37" s="87"/>
      <c r="J37" s="811"/>
      <c r="K37" s="811"/>
      <c r="L37" s="811"/>
      <c r="M37" s="811"/>
      <c r="N37" s="811"/>
      <c r="O37" s="811"/>
      <c r="P37" s="812"/>
      <c r="Q37" s="88" t="s">
        <v>402</v>
      </c>
      <c r="R37" s="89"/>
      <c r="S37" s="84"/>
      <c r="T37" s="49"/>
      <c r="U37" s="38"/>
      <c r="V37" s="802" t="s">
        <v>403</v>
      </c>
      <c r="W37" s="803"/>
      <c r="X37" s="803"/>
      <c r="Y37" s="803"/>
    </row>
    <row r="38" spans="1:25" ht="3.75" customHeight="1">
      <c r="A38" s="90"/>
      <c r="B38" s="48"/>
      <c r="C38" s="48"/>
      <c r="D38" s="91"/>
      <c r="E38" s="91"/>
      <c r="F38" s="91"/>
      <c r="G38" s="91"/>
      <c r="H38" s="91"/>
      <c r="I38" s="91"/>
      <c r="J38" s="91"/>
      <c r="K38" s="91"/>
      <c r="L38" s="91"/>
      <c r="M38" s="91"/>
      <c r="N38" s="91"/>
      <c r="O38" s="91"/>
      <c r="P38" s="91"/>
      <c r="Q38" s="91"/>
      <c r="R38" s="55"/>
      <c r="S38" s="84"/>
      <c r="T38" s="49"/>
      <c r="U38" s="17"/>
    </row>
    <row r="39" spans="1:25" ht="12.75" customHeight="1" thickBot="1">
      <c r="A39" s="92"/>
      <c r="B39" s="93"/>
      <c r="C39" s="93"/>
      <c r="D39" s="93"/>
      <c r="E39" s="93"/>
      <c r="F39" s="93"/>
      <c r="G39" s="93"/>
      <c r="H39" s="93"/>
      <c r="I39" s="93"/>
      <c r="J39" s="93"/>
      <c r="K39" s="93"/>
      <c r="L39" s="93"/>
      <c r="M39" s="93"/>
      <c r="N39" s="93"/>
      <c r="O39" s="93"/>
      <c r="P39" s="93"/>
      <c r="Q39" s="93"/>
      <c r="R39" s="93"/>
      <c r="S39" s="94"/>
      <c r="T39" s="13"/>
      <c r="U39" s="10"/>
    </row>
    <row r="41" spans="1:25">
      <c r="A41" s="9" t="s">
        <v>404</v>
      </c>
    </row>
    <row r="42" spans="1:25">
      <c r="A42" s="9" t="s">
        <v>405</v>
      </c>
    </row>
  </sheetData>
  <sheetProtection algorithmName="SHA-512" hashValue="P/p5mEyI2qXha1KhAgI0k+Hp4eY5EMv+np/xajwV3MHH3hlZzJotYklnkI+QZfmUdRyN7z3rVkb8VEnl6GU2OQ==" saltValue="OApCpWzQOGiKNZXK/0WnIw==" spinCount="100000" sheet="1" selectLockedCells="1"/>
  <mergeCells count="81">
    <mergeCell ref="S14:S16"/>
    <mergeCell ref="S17:S19"/>
    <mergeCell ref="P19:R19"/>
    <mergeCell ref="E17:E19"/>
    <mergeCell ref="F14:G16"/>
    <mergeCell ref="J14:K16"/>
    <mergeCell ref="N14:O16"/>
    <mergeCell ref="F17:G19"/>
    <mergeCell ref="J17:K19"/>
    <mergeCell ref="N17:O19"/>
    <mergeCell ref="I17:I19"/>
    <mergeCell ref="M17:M19"/>
    <mergeCell ref="M14:M16"/>
    <mergeCell ref="I14:I16"/>
    <mergeCell ref="P14:R14"/>
    <mergeCell ref="P17:R17"/>
    <mergeCell ref="V37:Y37"/>
    <mergeCell ref="Q20:S21"/>
    <mergeCell ref="A29:R29"/>
    <mergeCell ref="J36:O36"/>
    <mergeCell ref="D37:H37"/>
    <mergeCell ref="J37:P37"/>
    <mergeCell ref="A20:B21"/>
    <mergeCell ref="C20:H21"/>
    <mergeCell ref="I20:I21"/>
    <mergeCell ref="J20:L21"/>
    <mergeCell ref="M20:P21"/>
    <mergeCell ref="L26:M27"/>
    <mergeCell ref="L28:M28"/>
    <mergeCell ref="C27:K27"/>
    <mergeCell ref="A22:B22"/>
    <mergeCell ref="A23:B23"/>
    <mergeCell ref="A26:A27"/>
    <mergeCell ref="B26:B28"/>
    <mergeCell ref="D26:F26"/>
    <mergeCell ref="D23:S23"/>
    <mergeCell ref="N28:S28"/>
    <mergeCell ref="N26:S27"/>
    <mergeCell ref="C28:E28"/>
    <mergeCell ref="F28:K28"/>
    <mergeCell ref="A24:B24"/>
    <mergeCell ref="C24:S24"/>
    <mergeCell ref="J6:K6"/>
    <mergeCell ref="L6:M6"/>
    <mergeCell ref="A12:B13"/>
    <mergeCell ref="C12:I12"/>
    <mergeCell ref="J12:S13"/>
    <mergeCell ref="C13:I13"/>
    <mergeCell ref="A10:B11"/>
    <mergeCell ref="C10:I10"/>
    <mergeCell ref="J10:S11"/>
    <mergeCell ref="C11:I11"/>
    <mergeCell ref="C14:C16"/>
    <mergeCell ref="E14:E16"/>
    <mergeCell ref="P16:R16"/>
    <mergeCell ref="C17:C19"/>
    <mergeCell ref="A14:B19"/>
    <mergeCell ref="P15:R15"/>
    <mergeCell ref="P18:R18"/>
    <mergeCell ref="B1:P1"/>
    <mergeCell ref="A3:B3"/>
    <mergeCell ref="C3:D3"/>
    <mergeCell ref="E3:G3"/>
    <mergeCell ref="H3:K3"/>
    <mergeCell ref="L3:N3"/>
    <mergeCell ref="K22:L22"/>
    <mergeCell ref="M22:S22"/>
    <mergeCell ref="D22:J22"/>
    <mergeCell ref="A4:R4"/>
    <mergeCell ref="C5:G5"/>
    <mergeCell ref="H5:K5"/>
    <mergeCell ref="L5:M5"/>
    <mergeCell ref="N5:S5"/>
    <mergeCell ref="A8:B8"/>
    <mergeCell ref="C8:S8"/>
    <mergeCell ref="C9:S9"/>
    <mergeCell ref="N6:S6"/>
    <mergeCell ref="C7:S7"/>
    <mergeCell ref="A5:B6"/>
    <mergeCell ref="C6:F6"/>
    <mergeCell ref="H6:I6"/>
  </mergeCells>
  <phoneticPr fontId="28"/>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J42"/>
  <sheetViews>
    <sheetView showGridLines="0" view="pageBreakPreview" topLeftCell="A22" zoomScaleSheetLayoutView="100" workbookViewId="0">
      <selection activeCell="U37" sqref="U37"/>
    </sheetView>
  </sheetViews>
  <sheetFormatPr defaultColWidth="8" defaultRowHeight="12"/>
  <cols>
    <col min="1" max="1" width="5.6640625" style="9" customWidth="1"/>
    <col min="2" max="2" width="6.6640625" style="9" customWidth="1"/>
    <col min="3" max="4" width="9.44140625" style="9" customWidth="1"/>
    <col min="5" max="5" width="3.44140625" style="9" customWidth="1"/>
    <col min="6" max="6" width="5" style="9" customWidth="1"/>
    <col min="7" max="7" width="4.44140625" style="9" customWidth="1"/>
    <col min="8" max="8" width="9.44140625" style="9" customWidth="1"/>
    <col min="9" max="9" width="3.44140625" style="9" customWidth="1"/>
    <col min="10" max="10" width="5.6640625" style="9" customWidth="1"/>
    <col min="11" max="11" width="3.88671875" style="9" customWidth="1"/>
    <col min="12" max="12" width="9.44140625" style="9" customWidth="1"/>
    <col min="13" max="13" width="3.44140625" style="9" customWidth="1"/>
    <col min="14" max="14" width="5.6640625" style="9" customWidth="1"/>
    <col min="15" max="15" width="3.88671875" style="9" customWidth="1"/>
    <col min="16" max="17" width="3.44140625" style="9" customWidth="1"/>
    <col min="18" max="18" width="2.44140625" style="9" customWidth="1"/>
    <col min="19" max="19" width="3.44140625" style="9" customWidth="1"/>
    <col min="20" max="21" width="2.44140625" style="9" customWidth="1"/>
    <col min="22" max="22" width="8" style="9"/>
    <col min="23" max="23" width="8" style="77"/>
    <col min="24" max="16384" width="8" style="9"/>
  </cols>
  <sheetData>
    <row r="1" spans="1:21" ht="42" customHeight="1">
      <c r="A1" s="13"/>
      <c r="B1" s="731" t="str">
        <f>データシート!A1&amp;"参加申込書"</f>
        <v>令和７年度　第60回茨城県アンサンブルコンテスト県大会参加申込書</v>
      </c>
      <c r="C1" s="731"/>
      <c r="D1" s="731"/>
      <c r="E1" s="731"/>
      <c r="F1" s="731"/>
      <c r="G1" s="731"/>
      <c r="H1" s="731"/>
      <c r="I1" s="731"/>
      <c r="J1" s="731"/>
      <c r="K1" s="731"/>
      <c r="L1" s="731"/>
      <c r="M1" s="731"/>
      <c r="N1" s="731"/>
      <c r="O1" s="731"/>
      <c r="P1" s="731"/>
      <c r="Q1" s="14"/>
      <c r="R1" s="14"/>
      <c r="S1" s="14"/>
      <c r="T1" s="14"/>
      <c r="U1" s="15"/>
    </row>
    <row r="2" spans="1:21" ht="7.5" customHeight="1" thickBot="1">
      <c r="A2" s="13"/>
      <c r="B2" s="13"/>
      <c r="C2" s="13"/>
      <c r="D2" s="13"/>
      <c r="E2" s="13"/>
      <c r="F2" s="13"/>
      <c r="G2" s="13"/>
      <c r="H2" s="13"/>
      <c r="I2" s="13"/>
      <c r="J2" s="13"/>
      <c r="K2" s="13"/>
      <c r="L2" s="13"/>
      <c r="M2" s="13"/>
      <c r="N2" s="13"/>
      <c r="O2" s="13"/>
      <c r="P2" s="13"/>
      <c r="Q2" s="13"/>
      <c r="R2" s="13"/>
      <c r="S2" s="13"/>
      <c r="T2" s="13"/>
      <c r="U2" s="10"/>
    </row>
    <row r="3" spans="1:21" ht="35.25" customHeight="1">
      <c r="A3" s="732" t="s">
        <v>374</v>
      </c>
      <c r="B3" s="733"/>
      <c r="C3" s="734">
        <f>データシート!C6</f>
        <v>0</v>
      </c>
      <c r="D3" s="735"/>
      <c r="E3" s="736" t="s">
        <v>375</v>
      </c>
      <c r="F3" s="737"/>
      <c r="G3" s="738"/>
      <c r="H3" s="739" t="s">
        <v>376</v>
      </c>
      <c r="I3" s="740"/>
      <c r="J3" s="740"/>
      <c r="K3" s="733"/>
      <c r="L3" s="741" t="str">
        <f>データシート!B6</f>
        <v/>
      </c>
      <c r="M3" s="742"/>
      <c r="N3" s="742"/>
      <c r="O3" s="109" t="s">
        <v>377</v>
      </c>
      <c r="P3" s="109"/>
      <c r="Q3" s="109"/>
      <c r="R3" s="109"/>
      <c r="S3" s="110"/>
      <c r="T3" s="48"/>
      <c r="U3" s="16"/>
    </row>
    <row r="4" spans="1:21" ht="2.25" customHeight="1">
      <c r="A4" s="697"/>
      <c r="B4" s="698"/>
      <c r="C4" s="698"/>
      <c r="D4" s="698"/>
      <c r="E4" s="698"/>
      <c r="F4" s="698"/>
      <c r="G4" s="698"/>
      <c r="H4" s="698"/>
      <c r="I4" s="698"/>
      <c r="J4" s="698"/>
      <c r="K4" s="698"/>
      <c r="L4" s="698"/>
      <c r="M4" s="698"/>
      <c r="N4" s="698"/>
      <c r="O4" s="698"/>
      <c r="P4" s="698"/>
      <c r="Q4" s="698"/>
      <c r="R4" s="698"/>
      <c r="S4" s="36"/>
      <c r="T4" s="49"/>
      <c r="U4" s="17"/>
    </row>
    <row r="5" spans="1:21" ht="20.100000000000001" customHeight="1">
      <c r="A5" s="723" t="s">
        <v>64</v>
      </c>
      <c r="B5" s="724"/>
      <c r="C5" s="699" t="str">
        <f>データシート!$E$6</f>
        <v/>
      </c>
      <c r="D5" s="700"/>
      <c r="E5" s="700"/>
      <c r="F5" s="700"/>
      <c r="G5" s="701"/>
      <c r="H5" s="702" t="s">
        <v>378</v>
      </c>
      <c r="I5" s="703"/>
      <c r="J5" s="703"/>
      <c r="K5" s="704"/>
      <c r="L5" s="705" t="s">
        <v>311</v>
      </c>
      <c r="M5" s="704"/>
      <c r="N5" s="706" t="s">
        <v>379</v>
      </c>
      <c r="O5" s="707"/>
      <c r="P5" s="707"/>
      <c r="Q5" s="707"/>
      <c r="R5" s="707"/>
      <c r="S5" s="708"/>
      <c r="T5" s="50"/>
      <c r="U5" s="19"/>
    </row>
    <row r="6" spans="1:21" ht="45" customHeight="1">
      <c r="A6" s="725"/>
      <c r="B6" s="726"/>
      <c r="C6" s="727" t="str">
        <f>データシート!D6</f>
        <v/>
      </c>
      <c r="D6" s="728"/>
      <c r="E6" s="728"/>
      <c r="F6" s="728"/>
      <c r="G6" s="295" t="s">
        <v>406</v>
      </c>
      <c r="H6" s="729" t="str">
        <f>データシート!G6</f>
        <v/>
      </c>
      <c r="I6" s="730"/>
      <c r="J6" s="759" t="str">
        <f>データシート!H6</f>
        <v/>
      </c>
      <c r="K6" s="760"/>
      <c r="L6" s="717">
        <f>記入シート!J63</f>
        <v>0</v>
      </c>
      <c r="M6" s="761"/>
      <c r="N6" s="717" t="str">
        <f>データシート!J6</f>
        <v/>
      </c>
      <c r="O6" s="718"/>
      <c r="P6" s="718"/>
      <c r="Q6" s="718"/>
      <c r="R6" s="718"/>
      <c r="S6" s="719"/>
      <c r="T6" s="49"/>
      <c r="U6" s="17"/>
    </row>
    <row r="7" spans="1:21" ht="20.100000000000001" customHeight="1">
      <c r="A7" s="18"/>
      <c r="B7" s="297"/>
      <c r="C7" s="720" t="str">
        <f>IF(データシート!L6="","",データシート!L6)</f>
        <v/>
      </c>
      <c r="D7" s="721"/>
      <c r="E7" s="721"/>
      <c r="F7" s="721"/>
      <c r="G7" s="721"/>
      <c r="H7" s="721"/>
      <c r="I7" s="721"/>
      <c r="J7" s="721"/>
      <c r="K7" s="721"/>
      <c r="L7" s="721"/>
      <c r="M7" s="721"/>
      <c r="N7" s="721"/>
      <c r="O7" s="721"/>
      <c r="P7" s="721"/>
      <c r="Q7" s="721"/>
      <c r="R7" s="721"/>
      <c r="S7" s="722"/>
      <c r="T7" s="51"/>
      <c r="U7" s="20"/>
    </row>
    <row r="8" spans="1:21" ht="45" customHeight="1">
      <c r="A8" s="709" t="s">
        <v>381</v>
      </c>
      <c r="B8" s="710"/>
      <c r="C8" s="711" t="str">
        <f>IF(データシート!K6="","",データシート!K6)</f>
        <v/>
      </c>
      <c r="D8" s="712"/>
      <c r="E8" s="712"/>
      <c r="F8" s="712"/>
      <c r="G8" s="712"/>
      <c r="H8" s="712"/>
      <c r="I8" s="712"/>
      <c r="J8" s="712"/>
      <c r="K8" s="712"/>
      <c r="L8" s="712"/>
      <c r="M8" s="712"/>
      <c r="N8" s="712"/>
      <c r="O8" s="712"/>
      <c r="P8" s="712"/>
      <c r="Q8" s="712"/>
      <c r="R8" s="712"/>
      <c r="S8" s="713"/>
      <c r="T8" s="64"/>
      <c r="U8" s="21"/>
    </row>
    <row r="9" spans="1:21" ht="20.100000000000001" customHeight="1">
      <c r="A9" s="22"/>
      <c r="B9" s="23"/>
      <c r="C9" s="714" t="str">
        <f>IF(データシート!M6="","",データシート!M6)</f>
        <v/>
      </c>
      <c r="D9" s="715"/>
      <c r="E9" s="715"/>
      <c r="F9" s="715"/>
      <c r="G9" s="715"/>
      <c r="H9" s="715"/>
      <c r="I9" s="715"/>
      <c r="J9" s="715"/>
      <c r="K9" s="715"/>
      <c r="L9" s="715"/>
      <c r="M9" s="715"/>
      <c r="N9" s="715"/>
      <c r="O9" s="715"/>
      <c r="P9" s="715"/>
      <c r="Q9" s="715"/>
      <c r="R9" s="715"/>
      <c r="S9" s="716"/>
      <c r="T9" s="52"/>
      <c r="U9" s="24"/>
    </row>
    <row r="10" spans="1:21" ht="20.100000000000001" customHeight="1">
      <c r="A10" s="723" t="s">
        <v>124</v>
      </c>
      <c r="B10" s="724"/>
      <c r="C10" s="772" t="str">
        <f>IF(データシート!$O$6="","",データシート!$O$6)</f>
        <v/>
      </c>
      <c r="D10" s="773"/>
      <c r="E10" s="773"/>
      <c r="F10" s="773"/>
      <c r="G10" s="773"/>
      <c r="H10" s="773"/>
      <c r="I10" s="774"/>
      <c r="J10" s="765" t="str">
        <f>IF(データシート!$P$6="","",データシート!$P$6)</f>
        <v/>
      </c>
      <c r="K10" s="765"/>
      <c r="L10" s="765"/>
      <c r="M10" s="765"/>
      <c r="N10" s="765"/>
      <c r="O10" s="765"/>
      <c r="P10" s="765"/>
      <c r="Q10" s="765"/>
      <c r="R10" s="765"/>
      <c r="S10" s="766"/>
      <c r="T10" s="52"/>
      <c r="U10" s="24"/>
    </row>
    <row r="11" spans="1:21" ht="24.9" customHeight="1">
      <c r="A11" s="725"/>
      <c r="B11" s="726"/>
      <c r="C11" s="775">
        <f>記入シート!J36</f>
        <v>0</v>
      </c>
      <c r="D11" s="776"/>
      <c r="E11" s="776"/>
      <c r="F11" s="776"/>
      <c r="G11" s="776"/>
      <c r="H11" s="776"/>
      <c r="I11" s="777"/>
      <c r="J11" s="767"/>
      <c r="K11" s="767"/>
      <c r="L11" s="767"/>
      <c r="M11" s="767"/>
      <c r="N11" s="767"/>
      <c r="O11" s="767"/>
      <c r="P11" s="767"/>
      <c r="Q11" s="767"/>
      <c r="R11" s="767"/>
      <c r="S11" s="768"/>
      <c r="T11" s="52"/>
      <c r="U11" s="24"/>
    </row>
    <row r="12" spans="1:21" ht="20.100000000000001" customHeight="1">
      <c r="A12" s="723" t="s">
        <v>126</v>
      </c>
      <c r="B12" s="724"/>
      <c r="C12" s="762" t="str">
        <f>IF(データシート!$S$6="","",データシート!$S$6)</f>
        <v/>
      </c>
      <c r="D12" s="763"/>
      <c r="E12" s="763"/>
      <c r="F12" s="763"/>
      <c r="G12" s="763"/>
      <c r="H12" s="763"/>
      <c r="I12" s="764"/>
      <c r="J12" s="765" t="str">
        <f>IF(データシート!$T$6="","",データシート!$T$6)</f>
        <v/>
      </c>
      <c r="K12" s="765"/>
      <c r="L12" s="765"/>
      <c r="M12" s="765"/>
      <c r="N12" s="765"/>
      <c r="O12" s="765"/>
      <c r="P12" s="765"/>
      <c r="Q12" s="765"/>
      <c r="R12" s="765"/>
      <c r="S12" s="766"/>
      <c r="T12" s="52"/>
      <c r="U12" s="24"/>
    </row>
    <row r="13" spans="1:21" ht="24.9" customHeight="1">
      <c r="A13" s="725"/>
      <c r="B13" s="726"/>
      <c r="C13" s="769" t="str">
        <f>IF(データシート!$R$6="","",データシート!$R$6)</f>
        <v/>
      </c>
      <c r="D13" s="770"/>
      <c r="E13" s="770"/>
      <c r="F13" s="770"/>
      <c r="G13" s="770"/>
      <c r="H13" s="770"/>
      <c r="I13" s="771"/>
      <c r="J13" s="767"/>
      <c r="K13" s="767"/>
      <c r="L13" s="767"/>
      <c r="M13" s="767"/>
      <c r="N13" s="767"/>
      <c r="O13" s="767"/>
      <c r="P13" s="767"/>
      <c r="Q13" s="767"/>
      <c r="R13" s="767"/>
      <c r="S13" s="768"/>
      <c r="T13" s="52"/>
      <c r="U13" s="24"/>
    </row>
    <row r="14" spans="1:21" ht="15" customHeight="1">
      <c r="A14" s="750" t="s">
        <v>382</v>
      </c>
      <c r="B14" s="852"/>
      <c r="C14" s="743" t="str">
        <f>IF(データシート!V6="","",データシート!V6)</f>
        <v/>
      </c>
      <c r="D14" s="298">
        <f>記入シート!J44</f>
        <v>0</v>
      </c>
      <c r="E14" s="746">
        <f>記入シート!M44</f>
        <v>0</v>
      </c>
      <c r="F14" s="743" t="str">
        <f>IF(データシート!Y6="","",データシート!Y6)</f>
        <v/>
      </c>
      <c r="G14" s="848"/>
      <c r="H14" s="298">
        <f>記入シート!J46</f>
        <v>0</v>
      </c>
      <c r="I14" s="746">
        <f>記入シート!M46</f>
        <v>0</v>
      </c>
      <c r="J14" s="743" t="str">
        <f>IF(データシート!AB6="","",データシート!AB6)</f>
        <v/>
      </c>
      <c r="K14" s="848"/>
      <c r="L14" s="298">
        <f>記入シート!J48</f>
        <v>0</v>
      </c>
      <c r="M14" s="746">
        <f>記入シート!M48</f>
        <v>0</v>
      </c>
      <c r="N14" s="743" t="str">
        <f>IF(データシート!AE6="","",データシート!AE6)</f>
        <v/>
      </c>
      <c r="O14" s="848"/>
      <c r="P14" s="851">
        <f>記入シート!J50</f>
        <v>0</v>
      </c>
      <c r="Q14" s="851"/>
      <c r="R14" s="851"/>
      <c r="S14" s="845">
        <f>記入シート!M50</f>
        <v>0</v>
      </c>
      <c r="T14" s="53"/>
      <c r="U14" s="25"/>
    </row>
    <row r="15" spans="1:21" ht="15" customHeight="1">
      <c r="A15" s="752"/>
      <c r="B15" s="853"/>
      <c r="C15" s="744"/>
      <c r="D15" s="164">
        <f>記入シート!K44</f>
        <v>0</v>
      </c>
      <c r="E15" s="747"/>
      <c r="F15" s="744"/>
      <c r="G15" s="849"/>
      <c r="H15" s="164">
        <f>記入シート!K46</f>
        <v>0</v>
      </c>
      <c r="I15" s="747"/>
      <c r="J15" s="744"/>
      <c r="K15" s="849"/>
      <c r="L15" s="164">
        <f>記入シート!K48</f>
        <v>0</v>
      </c>
      <c r="M15" s="747"/>
      <c r="N15" s="744"/>
      <c r="O15" s="849"/>
      <c r="P15" s="756">
        <f>記入シート!K50</f>
        <v>0</v>
      </c>
      <c r="Q15" s="757"/>
      <c r="R15" s="758"/>
      <c r="S15" s="846"/>
      <c r="T15" s="53"/>
      <c r="U15" s="25"/>
    </row>
    <row r="16" spans="1:21" ht="15" customHeight="1">
      <c r="A16" s="752"/>
      <c r="B16" s="853"/>
      <c r="C16" s="745"/>
      <c r="D16" s="131">
        <f>記入シート!L44</f>
        <v>0</v>
      </c>
      <c r="E16" s="748"/>
      <c r="F16" s="745"/>
      <c r="G16" s="850"/>
      <c r="H16" s="131">
        <f>記入シート!L46</f>
        <v>0</v>
      </c>
      <c r="I16" s="748"/>
      <c r="J16" s="745"/>
      <c r="K16" s="850"/>
      <c r="L16" s="131">
        <f>記入シート!L48</f>
        <v>0</v>
      </c>
      <c r="M16" s="748"/>
      <c r="N16" s="745"/>
      <c r="O16" s="850"/>
      <c r="P16" s="749">
        <f>記入シート!L50</f>
        <v>0</v>
      </c>
      <c r="Q16" s="749"/>
      <c r="R16" s="749"/>
      <c r="S16" s="847"/>
      <c r="T16" s="53"/>
      <c r="U16" s="25"/>
    </row>
    <row r="17" spans="1:36" ht="15" customHeight="1">
      <c r="A17" s="752"/>
      <c r="B17" s="853"/>
      <c r="C17" s="743" t="str">
        <f>IF(データシート!AH6="","",データシート!AH6)</f>
        <v/>
      </c>
      <c r="D17" s="298">
        <f>記入シート!J52</f>
        <v>0</v>
      </c>
      <c r="E17" s="746">
        <f>記入シート!M52</f>
        <v>0</v>
      </c>
      <c r="F17" s="743" t="str">
        <f>IF(データシート!AK6="","",データシート!AK6)</f>
        <v/>
      </c>
      <c r="G17" s="848"/>
      <c r="H17" s="298">
        <f>記入シート!J54</f>
        <v>0</v>
      </c>
      <c r="I17" s="746">
        <f>記入シート!M54</f>
        <v>0</v>
      </c>
      <c r="J17" s="743" t="str">
        <f>IF(データシート!AN6="","",データシート!AN6)</f>
        <v/>
      </c>
      <c r="K17" s="848"/>
      <c r="L17" s="298">
        <f>記入シート!J56</f>
        <v>0</v>
      </c>
      <c r="M17" s="746">
        <f>記入シート!M56</f>
        <v>0</v>
      </c>
      <c r="N17" s="743" t="str">
        <f>IF(データシート!AQ6="","",データシート!AQ6)</f>
        <v/>
      </c>
      <c r="O17" s="848"/>
      <c r="P17" s="851">
        <f>記入シート!J58</f>
        <v>0</v>
      </c>
      <c r="Q17" s="851"/>
      <c r="R17" s="851"/>
      <c r="S17" s="845">
        <f>記入シート!M58</f>
        <v>0</v>
      </c>
      <c r="T17" s="53"/>
      <c r="U17" s="25"/>
    </row>
    <row r="18" spans="1:36" ht="15" customHeight="1">
      <c r="A18" s="752"/>
      <c r="B18" s="853"/>
      <c r="C18" s="744"/>
      <c r="D18" s="164">
        <f>記入シート!K52</f>
        <v>0</v>
      </c>
      <c r="E18" s="747"/>
      <c r="F18" s="744"/>
      <c r="G18" s="849"/>
      <c r="H18" s="164">
        <f>記入シート!K54</f>
        <v>0</v>
      </c>
      <c r="I18" s="747"/>
      <c r="J18" s="744"/>
      <c r="K18" s="849"/>
      <c r="L18" s="164">
        <f>記入シート!K56</f>
        <v>0</v>
      </c>
      <c r="M18" s="747"/>
      <c r="N18" s="744"/>
      <c r="O18" s="849"/>
      <c r="P18" s="756">
        <f>記入シート!K58</f>
        <v>0</v>
      </c>
      <c r="Q18" s="757"/>
      <c r="R18" s="758"/>
      <c r="S18" s="846"/>
      <c r="T18" s="53"/>
      <c r="U18" s="25"/>
    </row>
    <row r="19" spans="1:36" ht="15" customHeight="1">
      <c r="A19" s="854"/>
      <c r="B19" s="855"/>
      <c r="C19" s="745"/>
      <c r="D19" s="131">
        <f>記入シート!L52</f>
        <v>0</v>
      </c>
      <c r="E19" s="748"/>
      <c r="F19" s="745"/>
      <c r="G19" s="850"/>
      <c r="H19" s="131">
        <f>記入シート!L54</f>
        <v>0</v>
      </c>
      <c r="I19" s="748"/>
      <c r="J19" s="745"/>
      <c r="K19" s="850"/>
      <c r="L19" s="131">
        <f>記入シート!L56</f>
        <v>0</v>
      </c>
      <c r="M19" s="748"/>
      <c r="N19" s="745"/>
      <c r="O19" s="850"/>
      <c r="P19" s="749">
        <f>記入シート!L58</f>
        <v>0</v>
      </c>
      <c r="Q19" s="749"/>
      <c r="R19" s="749"/>
      <c r="S19" s="847"/>
      <c r="T19" s="53"/>
      <c r="U19" s="25"/>
      <c r="W19" s="118">
        <v>1</v>
      </c>
      <c r="X19" s="74" t="s">
        <v>315</v>
      </c>
    </row>
    <row r="20" spans="1:36" ht="30" customHeight="1">
      <c r="A20" s="813" t="s">
        <v>383</v>
      </c>
      <c r="B20" s="814"/>
      <c r="C20" s="817" t="str">
        <f>IF(データシート!AS6="","",データシート!AS6)</f>
        <v/>
      </c>
      <c r="D20" s="818"/>
      <c r="E20" s="818"/>
      <c r="F20" s="818"/>
      <c r="G20" s="818"/>
      <c r="H20" s="819"/>
      <c r="I20" s="823">
        <f>IF(データシート!AT6="","",データシート!AT6)</f>
        <v>0</v>
      </c>
      <c r="J20" s="825" t="s">
        <v>384</v>
      </c>
      <c r="K20" s="826"/>
      <c r="L20" s="827"/>
      <c r="M20" s="831">
        <f>記入シート!J60</f>
        <v>0</v>
      </c>
      <c r="N20" s="832"/>
      <c r="O20" s="832"/>
      <c r="P20" s="832"/>
      <c r="Q20" s="804" t="s">
        <v>385</v>
      </c>
      <c r="R20" s="805"/>
      <c r="S20" s="806"/>
      <c r="T20" s="53"/>
      <c r="U20" s="25"/>
      <c r="W20" s="118">
        <v>2</v>
      </c>
      <c r="X20" s="74" t="s">
        <v>386</v>
      </c>
      <c r="Y20" s="74"/>
      <c r="Z20" s="74"/>
      <c r="AA20" s="74"/>
      <c r="AB20" s="74"/>
      <c r="AC20" s="75"/>
      <c r="AD20" s="75"/>
      <c r="AE20" s="75"/>
      <c r="AF20" s="75"/>
      <c r="AG20" s="75"/>
      <c r="AH20" s="75"/>
      <c r="AI20" s="75"/>
      <c r="AJ20" s="75"/>
    </row>
    <row r="21" spans="1:36" ht="30" customHeight="1">
      <c r="A21" s="815"/>
      <c r="B21" s="816"/>
      <c r="C21" s="820"/>
      <c r="D21" s="821"/>
      <c r="E21" s="821"/>
      <c r="F21" s="821"/>
      <c r="G21" s="821"/>
      <c r="H21" s="822"/>
      <c r="I21" s="824"/>
      <c r="J21" s="828"/>
      <c r="K21" s="829"/>
      <c r="L21" s="830"/>
      <c r="M21" s="833"/>
      <c r="N21" s="834"/>
      <c r="O21" s="834"/>
      <c r="P21" s="834"/>
      <c r="Q21" s="807"/>
      <c r="R21" s="807"/>
      <c r="S21" s="808"/>
      <c r="T21" s="53"/>
      <c r="U21" s="25"/>
      <c r="W21" s="118">
        <v>3</v>
      </c>
      <c r="X21" s="74" t="s">
        <v>316</v>
      </c>
      <c r="Y21" s="74"/>
      <c r="Z21" s="74"/>
      <c r="AA21" s="74"/>
      <c r="AB21" s="74"/>
      <c r="AC21" s="75"/>
      <c r="AD21" s="75"/>
      <c r="AE21" s="75"/>
      <c r="AF21" s="75"/>
      <c r="AG21" s="75"/>
      <c r="AH21" s="75"/>
      <c r="AI21" s="75"/>
      <c r="AJ21" s="75"/>
    </row>
    <row r="22" spans="1:36" ht="30" customHeight="1">
      <c r="A22" s="841" t="s">
        <v>387</v>
      </c>
      <c r="B22" s="842"/>
      <c r="C22" s="299">
        <f>記入シート!M61</f>
        <v>0</v>
      </c>
      <c r="D22" s="691">
        <f>記入シート!J61</f>
        <v>0</v>
      </c>
      <c r="E22" s="694"/>
      <c r="F22" s="694"/>
      <c r="G22" s="694"/>
      <c r="H22" s="694"/>
      <c r="I22" s="694"/>
      <c r="J22" s="696"/>
      <c r="K22" s="691" t="s">
        <v>388</v>
      </c>
      <c r="L22" s="692"/>
      <c r="M22" s="693">
        <f>データシート!I6</f>
        <v>0</v>
      </c>
      <c r="N22" s="694"/>
      <c r="O22" s="694"/>
      <c r="P22" s="694"/>
      <c r="Q22" s="694"/>
      <c r="R22" s="694"/>
      <c r="S22" s="695"/>
      <c r="T22" s="53"/>
      <c r="U22" s="25"/>
      <c r="W22" s="118">
        <v>4</v>
      </c>
      <c r="X22" s="74" t="s">
        <v>373</v>
      </c>
      <c r="Y22" s="74"/>
      <c r="Z22" s="74"/>
      <c r="AA22" s="74"/>
      <c r="AB22" s="74"/>
      <c r="AC22" s="75"/>
      <c r="AD22" s="75"/>
      <c r="AE22" s="75"/>
      <c r="AF22" s="75"/>
      <c r="AG22" s="75"/>
      <c r="AH22" s="75"/>
      <c r="AI22" s="75"/>
      <c r="AJ22" s="75"/>
    </row>
    <row r="23" spans="1:36" ht="30" customHeight="1">
      <c r="A23" s="843" t="s">
        <v>389</v>
      </c>
      <c r="B23" s="844"/>
      <c r="C23" s="299" t="str">
        <f>IF(データシート!AX6=0,"",データシート!AX6)</f>
        <v/>
      </c>
      <c r="D23" s="784" t="e">
        <f>VLOOKUP(C23,$W$19:$X$23,2,FALSE)</f>
        <v>#N/A</v>
      </c>
      <c r="E23" s="785"/>
      <c r="F23" s="785"/>
      <c r="G23" s="785"/>
      <c r="H23" s="785"/>
      <c r="I23" s="785"/>
      <c r="J23" s="785"/>
      <c r="K23" s="785"/>
      <c r="L23" s="785"/>
      <c r="M23" s="785"/>
      <c r="N23" s="785"/>
      <c r="O23" s="785"/>
      <c r="P23" s="785"/>
      <c r="Q23" s="785"/>
      <c r="R23" s="785"/>
      <c r="S23" s="786"/>
      <c r="T23" s="53"/>
      <c r="U23" s="25"/>
      <c r="W23" s="118">
        <v>5</v>
      </c>
      <c r="X23" s="74" t="s">
        <v>319</v>
      </c>
      <c r="Y23" s="74"/>
      <c r="Z23" s="74"/>
      <c r="AA23" s="74"/>
      <c r="AB23" s="74"/>
      <c r="AC23" s="75"/>
      <c r="AD23" s="75"/>
      <c r="AE23" s="75"/>
      <c r="AF23" s="75"/>
      <c r="AG23" s="75"/>
      <c r="AH23" s="75"/>
      <c r="AI23" s="75"/>
      <c r="AJ23" s="75"/>
    </row>
    <row r="24" spans="1:36" ht="30" hidden="1" customHeight="1">
      <c r="A24" s="800" t="s">
        <v>390</v>
      </c>
      <c r="B24" s="801"/>
      <c r="C24" s="717">
        <f>データシート!BL6</f>
        <v>0</v>
      </c>
      <c r="D24" s="718"/>
      <c r="E24" s="718"/>
      <c r="F24" s="718"/>
      <c r="G24" s="718"/>
      <c r="H24" s="718"/>
      <c r="I24" s="718"/>
      <c r="J24" s="718"/>
      <c r="K24" s="718"/>
      <c r="L24" s="718"/>
      <c r="M24" s="718"/>
      <c r="N24" s="718"/>
      <c r="O24" s="718"/>
      <c r="P24" s="718"/>
      <c r="Q24" s="718"/>
      <c r="R24" s="718"/>
      <c r="S24" s="719"/>
      <c r="T24" s="49"/>
      <c r="U24" s="17"/>
    </row>
    <row r="25" spans="1:36" ht="1.2" customHeight="1">
      <c r="A25" s="149"/>
      <c r="B25" s="148"/>
      <c r="C25" s="146"/>
      <c r="D25" s="300"/>
      <c r="E25" s="300"/>
      <c r="F25" s="300"/>
      <c r="G25" s="300"/>
      <c r="H25" s="300"/>
      <c r="I25" s="300"/>
      <c r="J25" s="300"/>
      <c r="K25" s="300"/>
      <c r="L25" s="300"/>
      <c r="M25" s="300"/>
      <c r="N25" s="300"/>
      <c r="O25" s="300"/>
      <c r="P25" s="300"/>
      <c r="Q25" s="300"/>
      <c r="R25" s="300"/>
      <c r="S25" s="147"/>
      <c r="T25" s="49"/>
      <c r="U25" s="17"/>
    </row>
    <row r="26" spans="1:36" ht="20.100000000000001" customHeight="1">
      <c r="A26" s="778" t="s">
        <v>391</v>
      </c>
      <c r="B26" s="780" t="s">
        <v>392</v>
      </c>
      <c r="C26" s="78" t="s">
        <v>393</v>
      </c>
      <c r="D26" s="301">
        <f>データシート!BD3</f>
        <v>0</v>
      </c>
      <c r="E26" s="301"/>
      <c r="F26" s="301"/>
      <c r="G26" s="301"/>
      <c r="H26" s="301"/>
      <c r="I26" s="301"/>
      <c r="J26" s="301"/>
      <c r="K26" s="79"/>
      <c r="L26" s="790" t="s">
        <v>129</v>
      </c>
      <c r="M26" s="835"/>
      <c r="N26" s="790">
        <f>データシート!$BB$3</f>
        <v>0</v>
      </c>
      <c r="O26" s="791"/>
      <c r="P26" s="791"/>
      <c r="Q26" s="791"/>
      <c r="R26" s="791"/>
      <c r="S26" s="80"/>
      <c r="T26" s="55"/>
      <c r="U26" s="27"/>
    </row>
    <row r="27" spans="1:36" ht="20.100000000000001" customHeight="1">
      <c r="A27" s="779"/>
      <c r="B27" s="781"/>
      <c r="C27" s="838">
        <f>データシート!BE3</f>
        <v>0</v>
      </c>
      <c r="D27" s="839"/>
      <c r="E27" s="839"/>
      <c r="F27" s="839"/>
      <c r="G27" s="839"/>
      <c r="H27" s="839"/>
      <c r="I27" s="839"/>
      <c r="J27" s="839"/>
      <c r="K27" s="840"/>
      <c r="L27" s="793"/>
      <c r="M27" s="836"/>
      <c r="N27" s="793"/>
      <c r="O27" s="794"/>
      <c r="P27" s="794"/>
      <c r="Q27" s="794"/>
      <c r="R27" s="794"/>
      <c r="S27" s="81"/>
      <c r="T27" s="55"/>
      <c r="U27" s="27"/>
    </row>
    <row r="28" spans="1:36" ht="39.9" customHeight="1">
      <c r="A28" s="28" t="s">
        <v>394</v>
      </c>
      <c r="B28" s="782"/>
      <c r="C28" s="796" t="s">
        <v>395</v>
      </c>
      <c r="D28" s="797"/>
      <c r="E28" s="797"/>
      <c r="F28" s="798">
        <f>データシート!BF3</f>
        <v>0</v>
      </c>
      <c r="G28" s="798"/>
      <c r="H28" s="798"/>
      <c r="I28" s="798"/>
      <c r="J28" s="798"/>
      <c r="K28" s="799"/>
      <c r="L28" s="787" t="s">
        <v>396</v>
      </c>
      <c r="M28" s="837"/>
      <c r="N28" s="787">
        <f>データシート!$BC$3</f>
        <v>0</v>
      </c>
      <c r="O28" s="788"/>
      <c r="P28" s="788"/>
      <c r="Q28" s="788"/>
      <c r="R28" s="788"/>
      <c r="S28" s="302"/>
      <c r="T28" s="55"/>
      <c r="U28" s="27"/>
    </row>
    <row r="29" spans="1:36" ht="2.25" customHeight="1">
      <c r="A29" s="697"/>
      <c r="B29" s="698"/>
      <c r="C29" s="698"/>
      <c r="D29" s="698"/>
      <c r="E29" s="698"/>
      <c r="F29" s="698"/>
      <c r="G29" s="698"/>
      <c r="H29" s="698"/>
      <c r="I29" s="698"/>
      <c r="J29" s="698"/>
      <c r="K29" s="698"/>
      <c r="L29" s="698"/>
      <c r="M29" s="698"/>
      <c r="N29" s="698"/>
      <c r="O29" s="698"/>
      <c r="P29" s="698"/>
      <c r="Q29" s="698"/>
      <c r="R29" s="698"/>
      <c r="S29" s="36"/>
      <c r="T29" s="49"/>
      <c r="U29" s="17"/>
    </row>
    <row r="30" spans="1:36" ht="18.75" customHeight="1">
      <c r="A30" s="111" t="s">
        <v>397</v>
      </c>
      <c r="B30" s="303"/>
      <c r="C30" s="304"/>
      <c r="D30" s="303"/>
      <c r="E30" s="82"/>
      <c r="F30" s="30"/>
      <c r="G30" s="30"/>
      <c r="H30" s="31"/>
      <c r="I30" s="31"/>
      <c r="J30" s="30"/>
      <c r="K30" s="30"/>
      <c r="L30" s="112" t="s">
        <v>491</v>
      </c>
      <c r="M30" s="31"/>
      <c r="N30" s="32"/>
      <c r="O30" s="33" t="s">
        <v>398</v>
      </c>
      <c r="P30" s="305"/>
      <c r="Q30" s="306" t="s">
        <v>399</v>
      </c>
      <c r="R30" s="307"/>
      <c r="S30" s="61"/>
      <c r="T30" s="56"/>
      <c r="U30" s="34"/>
      <c r="V30" s="63" t="s">
        <v>400</v>
      </c>
    </row>
    <row r="31" spans="1:36" ht="18.75" customHeight="1">
      <c r="A31" s="86"/>
      <c r="B31" s="82"/>
      <c r="C31" s="82"/>
      <c r="D31" s="82"/>
      <c r="E31" s="82"/>
      <c r="F31" s="30"/>
      <c r="G31" s="30"/>
      <c r="H31" s="31"/>
      <c r="I31" s="31"/>
      <c r="J31" s="30"/>
      <c r="K31" s="30"/>
      <c r="L31" s="31"/>
      <c r="M31" s="31"/>
      <c r="N31" s="32"/>
      <c r="O31" s="33"/>
      <c r="P31" s="104"/>
      <c r="Q31" s="107"/>
      <c r="R31" s="56"/>
      <c r="S31" s="108"/>
      <c r="T31" s="56"/>
      <c r="U31" s="34"/>
      <c r="V31" s="63"/>
    </row>
    <row r="32" spans="1:36" ht="13.2">
      <c r="A32" s="83"/>
      <c r="B32" s="82"/>
      <c r="C32" s="82"/>
      <c r="D32" s="82"/>
      <c r="E32" s="82"/>
      <c r="F32" s="82"/>
      <c r="G32" s="82"/>
      <c r="H32" s="82"/>
      <c r="I32" s="82"/>
      <c r="J32" s="82"/>
      <c r="K32" s="82"/>
      <c r="L32" s="82"/>
      <c r="M32" s="82"/>
      <c r="N32" s="55"/>
      <c r="O32" s="55"/>
      <c r="P32" s="55"/>
      <c r="Q32" s="55"/>
      <c r="R32" s="55"/>
      <c r="S32" s="84"/>
      <c r="T32" s="49"/>
      <c r="U32" s="17"/>
    </row>
    <row r="33" spans="1:25" ht="18" customHeight="1">
      <c r="A33" s="113" t="s">
        <v>489</v>
      </c>
      <c r="B33" s="82"/>
      <c r="C33" s="82"/>
      <c r="D33" s="82"/>
      <c r="E33" s="82"/>
      <c r="F33" s="82"/>
      <c r="G33" s="82"/>
      <c r="H33" s="82"/>
      <c r="I33" s="82"/>
      <c r="J33" s="82"/>
      <c r="K33" s="82"/>
      <c r="L33" s="82"/>
      <c r="M33" s="82"/>
      <c r="N33" s="55"/>
      <c r="O33" s="55"/>
      <c r="P33" s="55"/>
      <c r="Q33" s="55"/>
      <c r="R33" s="55"/>
      <c r="S33" s="84"/>
      <c r="T33" s="49"/>
      <c r="U33" s="17"/>
    </row>
    <row r="34" spans="1:25" ht="18" customHeight="1">
      <c r="A34" s="85"/>
      <c r="B34" s="82"/>
      <c r="C34" s="82"/>
      <c r="D34" s="82"/>
      <c r="E34" s="82"/>
      <c r="F34" s="82"/>
      <c r="G34" s="82"/>
      <c r="H34" s="82"/>
      <c r="I34" s="82"/>
      <c r="J34" s="82"/>
      <c r="K34" s="82"/>
      <c r="L34" s="82"/>
      <c r="M34" s="82"/>
      <c r="N34" s="55"/>
      <c r="O34" s="55"/>
      <c r="P34" s="55"/>
      <c r="Q34" s="55"/>
      <c r="R34" s="55"/>
      <c r="S34" s="84"/>
      <c r="T34" s="49"/>
      <c r="U34" s="17"/>
    </row>
    <row r="35" spans="1:25" ht="18" customHeight="1">
      <c r="A35" s="86"/>
      <c r="B35" s="82"/>
      <c r="C35" s="82"/>
      <c r="D35" s="82"/>
      <c r="E35" s="82"/>
      <c r="F35" s="82"/>
      <c r="G35" s="82"/>
      <c r="H35" s="82"/>
      <c r="I35" s="82"/>
      <c r="J35" s="82"/>
      <c r="K35" s="82"/>
      <c r="L35" s="82"/>
      <c r="M35" s="82"/>
      <c r="N35" s="55"/>
      <c r="O35" s="55"/>
      <c r="P35" s="55"/>
      <c r="Q35" s="55"/>
      <c r="R35" s="55"/>
      <c r="S35" s="84"/>
      <c r="T35" s="49"/>
      <c r="U35" s="17"/>
    </row>
    <row r="36" spans="1:25" ht="18" customHeight="1">
      <c r="A36" s="83"/>
      <c r="B36" s="82"/>
      <c r="C36" s="82"/>
      <c r="D36" s="82"/>
      <c r="E36" s="82"/>
      <c r="F36" s="82"/>
      <c r="G36" s="82"/>
      <c r="H36" s="82"/>
      <c r="I36" s="82"/>
      <c r="J36" s="809"/>
      <c r="K36" s="809"/>
      <c r="L36" s="809"/>
      <c r="M36" s="809"/>
      <c r="N36" s="809"/>
      <c r="O36" s="809"/>
      <c r="P36" s="55"/>
      <c r="Q36" s="55"/>
      <c r="R36" s="55"/>
      <c r="S36" s="84"/>
      <c r="T36" s="49"/>
      <c r="U36" s="17"/>
      <c r="V36" s="63" t="s">
        <v>401</v>
      </c>
    </row>
    <row r="37" spans="1:25" ht="18.75" customHeight="1">
      <c r="A37" s="86"/>
      <c r="B37" s="30"/>
      <c r="C37" s="30"/>
      <c r="D37" s="810" t="s">
        <v>490</v>
      </c>
      <c r="E37" s="810"/>
      <c r="F37" s="810"/>
      <c r="G37" s="810"/>
      <c r="H37" s="810"/>
      <c r="I37" s="87"/>
      <c r="J37" s="811"/>
      <c r="K37" s="811"/>
      <c r="L37" s="811"/>
      <c r="M37" s="811"/>
      <c r="N37" s="811"/>
      <c r="O37" s="811"/>
      <c r="P37" s="812"/>
      <c r="Q37" s="88" t="s">
        <v>402</v>
      </c>
      <c r="R37" s="89"/>
      <c r="S37" s="84"/>
      <c r="T37" s="49"/>
      <c r="U37" s="38"/>
      <c r="V37" s="802" t="s">
        <v>403</v>
      </c>
      <c r="W37" s="803"/>
      <c r="X37" s="803"/>
      <c r="Y37" s="803"/>
    </row>
    <row r="38" spans="1:25" ht="3.75" customHeight="1">
      <c r="A38" s="90"/>
      <c r="B38" s="48"/>
      <c r="C38" s="48"/>
      <c r="D38" s="91"/>
      <c r="E38" s="91"/>
      <c r="F38" s="91"/>
      <c r="G38" s="91"/>
      <c r="H38" s="91"/>
      <c r="I38" s="91"/>
      <c r="J38" s="91"/>
      <c r="K38" s="91"/>
      <c r="L38" s="91"/>
      <c r="M38" s="91"/>
      <c r="N38" s="91"/>
      <c r="O38" s="91"/>
      <c r="P38" s="91"/>
      <c r="Q38" s="91"/>
      <c r="R38" s="55"/>
      <c r="S38" s="84"/>
      <c r="T38" s="49"/>
      <c r="U38" s="17"/>
    </row>
    <row r="39" spans="1:25" ht="12.75" customHeight="1" thickBot="1">
      <c r="A39" s="92"/>
      <c r="B39" s="93"/>
      <c r="C39" s="93"/>
      <c r="D39" s="93"/>
      <c r="E39" s="93"/>
      <c r="F39" s="93"/>
      <c r="G39" s="93"/>
      <c r="H39" s="93"/>
      <c r="I39" s="93"/>
      <c r="J39" s="93"/>
      <c r="K39" s="93"/>
      <c r="L39" s="93"/>
      <c r="M39" s="93"/>
      <c r="N39" s="93"/>
      <c r="O39" s="93"/>
      <c r="P39" s="93"/>
      <c r="Q39" s="93"/>
      <c r="R39" s="93"/>
      <c r="S39" s="94"/>
      <c r="T39" s="13"/>
      <c r="U39" s="10"/>
    </row>
    <row r="41" spans="1:25">
      <c r="A41" s="9" t="s">
        <v>407</v>
      </c>
    </row>
    <row r="42" spans="1:25">
      <c r="A42" s="9" t="s">
        <v>405</v>
      </c>
    </row>
  </sheetData>
  <sheetProtection algorithmName="SHA-512" hashValue="X/eLXq0WmW9fypNnCLqC3h0IAUBvPr0sTG83pJx2qr3JruMVxBLybGh2alh5olxofrjur5eITZsqhKGN2Cwr6g==" saltValue="ba1nj3VFBvWMrEvtFyzZnQ==" spinCount="100000" sheet="1" selectLockedCells="1"/>
  <mergeCells count="80">
    <mergeCell ref="A4:R4"/>
    <mergeCell ref="A5:B6"/>
    <mergeCell ref="C5:G5"/>
    <mergeCell ref="H5:K5"/>
    <mergeCell ref="L5:M5"/>
    <mergeCell ref="N5:S5"/>
    <mergeCell ref="C6:F6"/>
    <mergeCell ref="H6:I6"/>
    <mergeCell ref="J6:K6"/>
    <mergeCell ref="L6:M6"/>
    <mergeCell ref="N6:S6"/>
    <mergeCell ref="B1:P1"/>
    <mergeCell ref="A3:B3"/>
    <mergeCell ref="C3:D3"/>
    <mergeCell ref="E3:G3"/>
    <mergeCell ref="H3:K3"/>
    <mergeCell ref="L3:N3"/>
    <mergeCell ref="A8:B8"/>
    <mergeCell ref="C8:S8"/>
    <mergeCell ref="C9:S9"/>
    <mergeCell ref="C7:S7"/>
    <mergeCell ref="A12:B13"/>
    <mergeCell ref="C12:I12"/>
    <mergeCell ref="J12:S13"/>
    <mergeCell ref="C13:I13"/>
    <mergeCell ref="A10:B11"/>
    <mergeCell ref="C10:I10"/>
    <mergeCell ref="J10:S11"/>
    <mergeCell ref="C11:I11"/>
    <mergeCell ref="A14:B19"/>
    <mergeCell ref="P14:R14"/>
    <mergeCell ref="P19:R19"/>
    <mergeCell ref="C14:C16"/>
    <mergeCell ref="E14:E16"/>
    <mergeCell ref="I14:I16"/>
    <mergeCell ref="M14:M16"/>
    <mergeCell ref="E17:E19"/>
    <mergeCell ref="C17:C19"/>
    <mergeCell ref="P15:R15"/>
    <mergeCell ref="P18:R18"/>
    <mergeCell ref="A23:B23"/>
    <mergeCell ref="D23:S23"/>
    <mergeCell ref="A20:B21"/>
    <mergeCell ref="C20:H21"/>
    <mergeCell ref="I20:I21"/>
    <mergeCell ref="J20:L21"/>
    <mergeCell ref="M20:P21"/>
    <mergeCell ref="K22:L22"/>
    <mergeCell ref="M22:S22"/>
    <mergeCell ref="D22:J22"/>
    <mergeCell ref="A26:A27"/>
    <mergeCell ref="B26:B28"/>
    <mergeCell ref="L26:M27"/>
    <mergeCell ref="N26:R27"/>
    <mergeCell ref="C27:K27"/>
    <mergeCell ref="C28:E28"/>
    <mergeCell ref="F28:K28"/>
    <mergeCell ref="V37:Y37"/>
    <mergeCell ref="L28:M28"/>
    <mergeCell ref="N28:R28"/>
    <mergeCell ref="A29:R29"/>
    <mergeCell ref="J36:O36"/>
    <mergeCell ref="D37:H37"/>
    <mergeCell ref="J37:P37"/>
    <mergeCell ref="A24:B24"/>
    <mergeCell ref="C24:S24"/>
    <mergeCell ref="S14:S16"/>
    <mergeCell ref="N14:O16"/>
    <mergeCell ref="J14:K16"/>
    <mergeCell ref="F14:G16"/>
    <mergeCell ref="S17:S19"/>
    <mergeCell ref="N17:O19"/>
    <mergeCell ref="M17:M19"/>
    <mergeCell ref="J17:K19"/>
    <mergeCell ref="I17:I19"/>
    <mergeCell ref="F17:G19"/>
    <mergeCell ref="P17:R17"/>
    <mergeCell ref="P16:R16"/>
    <mergeCell ref="Q20:S21"/>
    <mergeCell ref="A22:B22"/>
  </mergeCells>
  <phoneticPr fontId="28"/>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J42"/>
  <sheetViews>
    <sheetView showGridLines="0" view="pageBreakPreview" topLeftCell="A13" zoomScaleSheetLayoutView="100" workbookViewId="0">
      <selection activeCell="U30" sqref="U30"/>
    </sheetView>
  </sheetViews>
  <sheetFormatPr defaultColWidth="8" defaultRowHeight="12"/>
  <cols>
    <col min="1" max="1" width="5.6640625" style="9" customWidth="1"/>
    <col min="2" max="2" width="6.6640625" style="9" customWidth="1"/>
    <col min="3" max="4" width="9.44140625" style="9" customWidth="1"/>
    <col min="5" max="5" width="3.44140625" style="9" customWidth="1"/>
    <col min="6" max="6" width="5" style="9" customWidth="1"/>
    <col min="7" max="7" width="4.44140625" style="9" customWidth="1"/>
    <col min="8" max="8" width="9.44140625" style="9" customWidth="1"/>
    <col min="9" max="9" width="3.44140625" style="9" customWidth="1"/>
    <col min="10" max="10" width="5.6640625" style="9" customWidth="1"/>
    <col min="11" max="11" width="3.88671875" style="9" customWidth="1"/>
    <col min="12" max="12" width="9.44140625" style="9" customWidth="1"/>
    <col min="13" max="13" width="3.44140625" style="9" customWidth="1"/>
    <col min="14" max="14" width="5.6640625" style="9" customWidth="1"/>
    <col min="15" max="15" width="3.88671875" style="9" customWidth="1"/>
    <col min="16" max="17" width="3.44140625" style="9" customWidth="1"/>
    <col min="18" max="18" width="2.44140625" style="9" customWidth="1"/>
    <col min="19" max="19" width="3.44140625" style="9" customWidth="1"/>
    <col min="20" max="21" width="2.44140625" style="9" customWidth="1"/>
    <col min="22" max="22" width="8" style="9"/>
    <col min="23" max="23" width="8" style="77"/>
    <col min="24" max="16384" width="8" style="9"/>
  </cols>
  <sheetData>
    <row r="1" spans="1:21" ht="42" customHeight="1">
      <c r="A1" s="13"/>
      <c r="B1" s="731" t="str">
        <f>データシート!A1&amp;"参加申込書"</f>
        <v>令和７年度　第60回茨城県アンサンブルコンテスト県大会参加申込書</v>
      </c>
      <c r="C1" s="731"/>
      <c r="D1" s="731"/>
      <c r="E1" s="731"/>
      <c r="F1" s="731"/>
      <c r="G1" s="731"/>
      <c r="H1" s="731"/>
      <c r="I1" s="731"/>
      <c r="J1" s="731"/>
      <c r="K1" s="731"/>
      <c r="L1" s="731"/>
      <c r="M1" s="731"/>
      <c r="N1" s="731"/>
      <c r="O1" s="731"/>
      <c r="P1" s="731"/>
      <c r="Q1" s="14"/>
      <c r="R1" s="14"/>
      <c r="S1" s="14"/>
      <c r="T1" s="14"/>
      <c r="U1" s="15"/>
    </row>
    <row r="2" spans="1:21" ht="7.5" customHeight="1" thickBot="1">
      <c r="A2" s="13"/>
      <c r="B2" s="13"/>
      <c r="C2" s="13"/>
      <c r="D2" s="13"/>
      <c r="E2" s="13"/>
      <c r="F2" s="13"/>
      <c r="G2" s="13"/>
      <c r="H2" s="13"/>
      <c r="I2" s="13"/>
      <c r="J2" s="13"/>
      <c r="K2" s="13"/>
      <c r="L2" s="13"/>
      <c r="M2" s="13"/>
      <c r="N2" s="13"/>
      <c r="O2" s="13"/>
      <c r="P2" s="13"/>
      <c r="Q2" s="13"/>
      <c r="R2" s="13"/>
      <c r="S2" s="13"/>
      <c r="T2" s="13"/>
      <c r="U2" s="10"/>
    </row>
    <row r="3" spans="1:21" ht="35.25" customHeight="1">
      <c r="A3" s="732" t="s">
        <v>374</v>
      </c>
      <c r="B3" s="733"/>
      <c r="C3" s="734">
        <f>データシート!C9</f>
        <v>0</v>
      </c>
      <c r="D3" s="735"/>
      <c r="E3" s="736" t="s">
        <v>375</v>
      </c>
      <c r="F3" s="737"/>
      <c r="G3" s="738"/>
      <c r="H3" s="739" t="s">
        <v>376</v>
      </c>
      <c r="I3" s="740"/>
      <c r="J3" s="740"/>
      <c r="K3" s="733"/>
      <c r="L3" s="741" t="str">
        <f>データシート!B9</f>
        <v/>
      </c>
      <c r="M3" s="742"/>
      <c r="N3" s="742"/>
      <c r="O3" s="109" t="s">
        <v>377</v>
      </c>
      <c r="P3" s="109"/>
      <c r="Q3" s="109"/>
      <c r="R3" s="109"/>
      <c r="S3" s="110"/>
      <c r="T3" s="48"/>
      <c r="U3" s="16"/>
    </row>
    <row r="4" spans="1:21" ht="2.25" customHeight="1">
      <c r="A4" s="697"/>
      <c r="B4" s="698"/>
      <c r="C4" s="698"/>
      <c r="D4" s="698"/>
      <c r="E4" s="698"/>
      <c r="F4" s="698"/>
      <c r="G4" s="698"/>
      <c r="H4" s="698"/>
      <c r="I4" s="698"/>
      <c r="J4" s="698"/>
      <c r="K4" s="698"/>
      <c r="L4" s="698"/>
      <c r="M4" s="698"/>
      <c r="N4" s="698"/>
      <c r="O4" s="698"/>
      <c r="P4" s="698"/>
      <c r="Q4" s="698"/>
      <c r="R4" s="698"/>
      <c r="S4" s="36"/>
      <c r="T4" s="49"/>
      <c r="U4" s="17"/>
    </row>
    <row r="5" spans="1:21" ht="20.100000000000001" customHeight="1">
      <c r="A5" s="723" t="s">
        <v>64</v>
      </c>
      <c r="B5" s="724"/>
      <c r="C5" s="699" t="str">
        <f>データシート!$E$9</f>
        <v/>
      </c>
      <c r="D5" s="700"/>
      <c r="E5" s="700"/>
      <c r="F5" s="700"/>
      <c r="G5" s="701"/>
      <c r="H5" s="702" t="s">
        <v>378</v>
      </c>
      <c r="I5" s="703"/>
      <c r="J5" s="703"/>
      <c r="K5" s="704"/>
      <c r="L5" s="705" t="s">
        <v>311</v>
      </c>
      <c r="M5" s="704"/>
      <c r="N5" s="706" t="s">
        <v>379</v>
      </c>
      <c r="O5" s="707"/>
      <c r="P5" s="707"/>
      <c r="Q5" s="707"/>
      <c r="R5" s="707"/>
      <c r="S5" s="708"/>
      <c r="T5" s="50"/>
      <c r="U5" s="19"/>
    </row>
    <row r="6" spans="1:21" ht="45" customHeight="1">
      <c r="A6" s="725"/>
      <c r="B6" s="726"/>
      <c r="C6" s="727" t="str">
        <f>データシート!D9</f>
        <v/>
      </c>
      <c r="D6" s="728"/>
      <c r="E6" s="728"/>
      <c r="F6" s="728"/>
      <c r="G6" s="295" t="s">
        <v>408</v>
      </c>
      <c r="H6" s="729" t="str">
        <f>データシート!G9</f>
        <v/>
      </c>
      <c r="I6" s="730"/>
      <c r="J6" s="759" t="str">
        <f>データシート!H9</f>
        <v/>
      </c>
      <c r="K6" s="760"/>
      <c r="L6" s="717">
        <f>記入シート!N63</f>
        <v>0</v>
      </c>
      <c r="M6" s="761"/>
      <c r="N6" s="717" t="str">
        <f>データシート!J9</f>
        <v/>
      </c>
      <c r="O6" s="718"/>
      <c r="P6" s="718"/>
      <c r="Q6" s="718"/>
      <c r="R6" s="718"/>
      <c r="S6" s="719"/>
      <c r="T6" s="49"/>
      <c r="U6" s="17"/>
    </row>
    <row r="7" spans="1:21" ht="20.100000000000001" customHeight="1">
      <c r="A7" s="18"/>
      <c r="B7" s="297"/>
      <c r="C7" s="720" t="str">
        <f>IF(データシート!L9="","",データシート!L9)</f>
        <v/>
      </c>
      <c r="D7" s="721"/>
      <c r="E7" s="721"/>
      <c r="F7" s="721"/>
      <c r="G7" s="721"/>
      <c r="H7" s="721"/>
      <c r="I7" s="721"/>
      <c r="J7" s="721"/>
      <c r="K7" s="721"/>
      <c r="L7" s="721"/>
      <c r="M7" s="721"/>
      <c r="N7" s="721"/>
      <c r="O7" s="721"/>
      <c r="P7" s="721"/>
      <c r="Q7" s="721"/>
      <c r="R7" s="721"/>
      <c r="S7" s="722"/>
      <c r="T7" s="51"/>
      <c r="U7" s="20"/>
    </row>
    <row r="8" spans="1:21" ht="45" customHeight="1">
      <c r="A8" s="709" t="s">
        <v>381</v>
      </c>
      <c r="B8" s="710"/>
      <c r="C8" s="711" t="str">
        <f>IF(データシート!K9="","",データシート!K9)</f>
        <v/>
      </c>
      <c r="D8" s="712"/>
      <c r="E8" s="712"/>
      <c r="F8" s="712"/>
      <c r="G8" s="712"/>
      <c r="H8" s="712"/>
      <c r="I8" s="712"/>
      <c r="J8" s="712"/>
      <c r="K8" s="712"/>
      <c r="L8" s="712"/>
      <c r="M8" s="712"/>
      <c r="N8" s="712"/>
      <c r="O8" s="712"/>
      <c r="P8" s="712"/>
      <c r="Q8" s="712"/>
      <c r="R8" s="712"/>
      <c r="S8" s="713"/>
      <c r="T8" s="64"/>
      <c r="U8" s="21"/>
    </row>
    <row r="9" spans="1:21" ht="20.100000000000001" customHeight="1">
      <c r="A9" s="22"/>
      <c r="B9" s="23"/>
      <c r="C9" s="714" t="str">
        <f>IF(データシート!M9="","",データシート!M9)</f>
        <v/>
      </c>
      <c r="D9" s="715"/>
      <c r="E9" s="715"/>
      <c r="F9" s="715"/>
      <c r="G9" s="715"/>
      <c r="H9" s="715"/>
      <c r="I9" s="715"/>
      <c r="J9" s="715"/>
      <c r="K9" s="715"/>
      <c r="L9" s="715"/>
      <c r="M9" s="715"/>
      <c r="N9" s="715"/>
      <c r="O9" s="715"/>
      <c r="P9" s="715"/>
      <c r="Q9" s="715"/>
      <c r="R9" s="715"/>
      <c r="S9" s="716"/>
      <c r="T9" s="52"/>
      <c r="U9" s="24"/>
    </row>
    <row r="10" spans="1:21" ht="20.100000000000001" customHeight="1">
      <c r="A10" s="723" t="s">
        <v>124</v>
      </c>
      <c r="B10" s="724"/>
      <c r="C10" s="772">
        <f>記入シート!N37</f>
        <v>0</v>
      </c>
      <c r="D10" s="773"/>
      <c r="E10" s="773"/>
      <c r="F10" s="773"/>
      <c r="G10" s="773"/>
      <c r="H10" s="773"/>
      <c r="I10" s="774"/>
      <c r="J10" s="765" t="str">
        <f>IF(データシート!$P$9="","",データシート!$P$9)</f>
        <v/>
      </c>
      <c r="K10" s="765"/>
      <c r="L10" s="765"/>
      <c r="M10" s="765"/>
      <c r="N10" s="765"/>
      <c r="O10" s="765"/>
      <c r="P10" s="765"/>
      <c r="Q10" s="765"/>
      <c r="R10" s="765"/>
      <c r="S10" s="766"/>
      <c r="T10" s="52"/>
      <c r="U10" s="24"/>
    </row>
    <row r="11" spans="1:21" ht="24.9" customHeight="1">
      <c r="A11" s="725"/>
      <c r="B11" s="726"/>
      <c r="C11" s="775">
        <f>記入シート!N36</f>
        <v>0</v>
      </c>
      <c r="D11" s="776"/>
      <c r="E11" s="776"/>
      <c r="F11" s="776"/>
      <c r="G11" s="776"/>
      <c r="H11" s="776"/>
      <c r="I11" s="777"/>
      <c r="J11" s="767"/>
      <c r="K11" s="767"/>
      <c r="L11" s="767"/>
      <c r="M11" s="767"/>
      <c r="N11" s="767"/>
      <c r="O11" s="767"/>
      <c r="P11" s="767"/>
      <c r="Q11" s="767"/>
      <c r="R11" s="767"/>
      <c r="S11" s="768"/>
      <c r="T11" s="52"/>
      <c r="U11" s="24"/>
    </row>
    <row r="12" spans="1:21" ht="20.100000000000001" customHeight="1">
      <c r="A12" s="723" t="s">
        <v>126</v>
      </c>
      <c r="B12" s="724"/>
      <c r="C12" s="762" t="str">
        <f>IF(データシート!$S$9="","",データシート!$S$9)</f>
        <v/>
      </c>
      <c r="D12" s="763"/>
      <c r="E12" s="763"/>
      <c r="F12" s="763"/>
      <c r="G12" s="763"/>
      <c r="H12" s="763"/>
      <c r="I12" s="764"/>
      <c r="J12" s="765" t="str">
        <f>IF(データシート!$T$9="","",データシート!$T$9)</f>
        <v/>
      </c>
      <c r="K12" s="765"/>
      <c r="L12" s="765"/>
      <c r="M12" s="765"/>
      <c r="N12" s="765"/>
      <c r="O12" s="765"/>
      <c r="P12" s="765"/>
      <c r="Q12" s="765"/>
      <c r="R12" s="765"/>
      <c r="S12" s="766"/>
      <c r="T12" s="52"/>
      <c r="U12" s="24"/>
    </row>
    <row r="13" spans="1:21" ht="24.9" customHeight="1">
      <c r="A13" s="725"/>
      <c r="B13" s="726"/>
      <c r="C13" s="769" t="str">
        <f>IF(データシート!$R$9="","",データシート!$R$9)</f>
        <v/>
      </c>
      <c r="D13" s="770"/>
      <c r="E13" s="770"/>
      <c r="F13" s="770"/>
      <c r="G13" s="770"/>
      <c r="H13" s="770"/>
      <c r="I13" s="771"/>
      <c r="J13" s="767"/>
      <c r="K13" s="767"/>
      <c r="L13" s="767"/>
      <c r="M13" s="767"/>
      <c r="N13" s="767"/>
      <c r="O13" s="767"/>
      <c r="P13" s="767"/>
      <c r="Q13" s="767"/>
      <c r="R13" s="767"/>
      <c r="S13" s="768"/>
      <c r="T13" s="52"/>
      <c r="U13" s="24"/>
    </row>
    <row r="14" spans="1:21" ht="15" customHeight="1">
      <c r="A14" s="750" t="s">
        <v>382</v>
      </c>
      <c r="B14" s="852"/>
      <c r="C14" s="743" t="str">
        <f>IF(データシート!V9="","",データシート!V9)</f>
        <v/>
      </c>
      <c r="D14" s="298">
        <f>記入シート!N44</f>
        <v>0</v>
      </c>
      <c r="E14" s="746">
        <f>記入シート!Q44</f>
        <v>0</v>
      </c>
      <c r="F14" s="743" t="str">
        <f>IF(データシート!Y9="","",データシート!Y9)</f>
        <v/>
      </c>
      <c r="G14" s="848"/>
      <c r="H14" s="298">
        <f>記入シート!N46</f>
        <v>0</v>
      </c>
      <c r="I14" s="746">
        <f>記入シート!Q46</f>
        <v>0</v>
      </c>
      <c r="J14" s="743" t="str">
        <f>IF(データシート!AB9="","",データシート!AB9)</f>
        <v/>
      </c>
      <c r="K14" s="848"/>
      <c r="L14" s="298">
        <f>記入シート!N48</f>
        <v>0</v>
      </c>
      <c r="M14" s="746">
        <f>記入シート!Q48</f>
        <v>0</v>
      </c>
      <c r="N14" s="743" t="str">
        <f>IF(データシート!AE9="","",データシート!AE9)</f>
        <v/>
      </c>
      <c r="O14" s="848"/>
      <c r="P14" s="851">
        <f>記入シート!N50</f>
        <v>0</v>
      </c>
      <c r="Q14" s="851"/>
      <c r="R14" s="851"/>
      <c r="S14" s="746">
        <f>記入シート!Q50</f>
        <v>0</v>
      </c>
      <c r="T14" s="53"/>
      <c r="U14" s="25"/>
    </row>
    <row r="15" spans="1:21" ht="15" customHeight="1">
      <c r="A15" s="752"/>
      <c r="B15" s="853"/>
      <c r="C15" s="744"/>
      <c r="D15" s="164">
        <f>記入シート!O44</f>
        <v>0</v>
      </c>
      <c r="E15" s="747"/>
      <c r="F15" s="744"/>
      <c r="G15" s="849"/>
      <c r="H15" s="164">
        <f>記入シート!O46</f>
        <v>0</v>
      </c>
      <c r="I15" s="747"/>
      <c r="J15" s="744"/>
      <c r="K15" s="849"/>
      <c r="L15" s="164">
        <f>記入シート!O48</f>
        <v>0</v>
      </c>
      <c r="M15" s="747"/>
      <c r="N15" s="744"/>
      <c r="O15" s="849"/>
      <c r="P15" s="756">
        <f>記入シート!O50</f>
        <v>0</v>
      </c>
      <c r="Q15" s="757"/>
      <c r="R15" s="758"/>
      <c r="S15" s="747"/>
      <c r="T15" s="53"/>
      <c r="U15" s="25"/>
    </row>
    <row r="16" spans="1:21" ht="15" customHeight="1">
      <c r="A16" s="752"/>
      <c r="B16" s="853"/>
      <c r="C16" s="745"/>
      <c r="D16" s="131">
        <f>記入シート!P44</f>
        <v>0</v>
      </c>
      <c r="E16" s="748"/>
      <c r="F16" s="745"/>
      <c r="G16" s="850"/>
      <c r="H16" s="131">
        <f>記入シート!P46</f>
        <v>0</v>
      </c>
      <c r="I16" s="748"/>
      <c r="J16" s="745"/>
      <c r="K16" s="850"/>
      <c r="L16" s="131">
        <f>記入シート!P48</f>
        <v>0</v>
      </c>
      <c r="M16" s="748"/>
      <c r="N16" s="745"/>
      <c r="O16" s="850"/>
      <c r="P16" s="749">
        <f>記入シート!P50</f>
        <v>0</v>
      </c>
      <c r="Q16" s="749"/>
      <c r="R16" s="749"/>
      <c r="S16" s="748"/>
      <c r="T16" s="53"/>
      <c r="U16" s="25"/>
    </row>
    <row r="17" spans="1:36" ht="15" customHeight="1">
      <c r="A17" s="752"/>
      <c r="B17" s="853"/>
      <c r="C17" s="743" t="str">
        <f>IF(データシート!AH9="","",データシート!AH9)</f>
        <v/>
      </c>
      <c r="D17" s="298">
        <f>記入シート!N52</f>
        <v>0</v>
      </c>
      <c r="E17" s="746">
        <f>記入シート!Q52</f>
        <v>0</v>
      </c>
      <c r="F17" s="743" t="str">
        <f>IF(データシート!AK9="","",データシート!AK9)</f>
        <v/>
      </c>
      <c r="G17" s="848"/>
      <c r="H17" s="298">
        <f>記入シート!N54</f>
        <v>0</v>
      </c>
      <c r="I17" s="746">
        <f>記入シート!Q54</f>
        <v>0</v>
      </c>
      <c r="J17" s="743" t="str">
        <f>IF(データシート!AN9="","",データシート!AN9)</f>
        <v/>
      </c>
      <c r="K17" s="848"/>
      <c r="L17" s="298">
        <f>記入シート!N56</f>
        <v>0</v>
      </c>
      <c r="M17" s="746">
        <f>記入シート!Q56</f>
        <v>0</v>
      </c>
      <c r="N17" s="743" t="str">
        <f>IF(データシート!AQ9="","",データシート!AQ9)</f>
        <v/>
      </c>
      <c r="O17" s="848"/>
      <c r="P17" s="851">
        <f>記入シート!N58</f>
        <v>0</v>
      </c>
      <c r="Q17" s="851"/>
      <c r="R17" s="851"/>
      <c r="S17" s="746">
        <f>記入シート!Q58</f>
        <v>0</v>
      </c>
      <c r="T17" s="53"/>
      <c r="U17" s="25"/>
    </row>
    <row r="18" spans="1:36" ht="15" customHeight="1">
      <c r="A18" s="752"/>
      <c r="B18" s="853"/>
      <c r="C18" s="744"/>
      <c r="D18" s="164">
        <f>記入シート!O52</f>
        <v>0</v>
      </c>
      <c r="E18" s="747"/>
      <c r="F18" s="744"/>
      <c r="G18" s="849"/>
      <c r="H18" s="164">
        <f>記入シート!O54</f>
        <v>0</v>
      </c>
      <c r="I18" s="747"/>
      <c r="J18" s="744"/>
      <c r="K18" s="849"/>
      <c r="L18" s="164">
        <f>記入シート!O56</f>
        <v>0</v>
      </c>
      <c r="M18" s="747"/>
      <c r="N18" s="744"/>
      <c r="O18" s="849"/>
      <c r="P18" s="756">
        <f>記入シート!O58</f>
        <v>0</v>
      </c>
      <c r="Q18" s="757"/>
      <c r="R18" s="758"/>
      <c r="S18" s="747"/>
      <c r="T18" s="53"/>
      <c r="U18" s="25"/>
    </row>
    <row r="19" spans="1:36" ht="15" customHeight="1">
      <c r="A19" s="854"/>
      <c r="B19" s="855"/>
      <c r="C19" s="745"/>
      <c r="D19" s="131">
        <f>記入シート!P52</f>
        <v>0</v>
      </c>
      <c r="E19" s="748"/>
      <c r="F19" s="745"/>
      <c r="G19" s="850"/>
      <c r="H19" s="131">
        <f>記入シート!P54</f>
        <v>0</v>
      </c>
      <c r="I19" s="748"/>
      <c r="J19" s="745"/>
      <c r="K19" s="850"/>
      <c r="L19" s="131">
        <f>記入シート!P56</f>
        <v>0</v>
      </c>
      <c r="M19" s="748"/>
      <c r="N19" s="745"/>
      <c r="O19" s="850"/>
      <c r="P19" s="749">
        <f>記入シート!P58</f>
        <v>0</v>
      </c>
      <c r="Q19" s="749"/>
      <c r="R19" s="749"/>
      <c r="S19" s="748"/>
      <c r="T19" s="53"/>
      <c r="U19" s="25"/>
      <c r="W19" s="118">
        <v>1</v>
      </c>
      <c r="X19" s="74" t="s">
        <v>215</v>
      </c>
    </row>
    <row r="20" spans="1:36" ht="30" customHeight="1">
      <c r="A20" s="813" t="s">
        <v>383</v>
      </c>
      <c r="B20" s="814"/>
      <c r="C20" s="817" t="str">
        <f>IF(データシート!AS9="","",データシート!AS9)</f>
        <v/>
      </c>
      <c r="D20" s="818"/>
      <c r="E20" s="818"/>
      <c r="F20" s="818"/>
      <c r="G20" s="818"/>
      <c r="H20" s="819"/>
      <c r="I20" s="823">
        <f>IF(データシート!AT9="","",データシート!AT9)</f>
        <v>0</v>
      </c>
      <c r="J20" s="825" t="s">
        <v>384</v>
      </c>
      <c r="K20" s="826"/>
      <c r="L20" s="827"/>
      <c r="M20" s="831">
        <f>記入シート!N60</f>
        <v>0</v>
      </c>
      <c r="N20" s="832"/>
      <c r="O20" s="832"/>
      <c r="P20" s="832"/>
      <c r="Q20" s="804" t="s">
        <v>385</v>
      </c>
      <c r="R20" s="805"/>
      <c r="S20" s="806"/>
      <c r="T20" s="53"/>
      <c r="U20" s="25"/>
      <c r="W20" s="118">
        <v>2</v>
      </c>
      <c r="X20" s="74" t="s">
        <v>386</v>
      </c>
      <c r="Y20" s="74"/>
      <c r="Z20" s="74"/>
      <c r="AA20" s="74"/>
      <c r="AB20" s="74"/>
      <c r="AC20" s="75"/>
      <c r="AD20" s="75"/>
      <c r="AE20" s="75"/>
      <c r="AF20" s="75"/>
      <c r="AG20" s="75"/>
      <c r="AH20" s="75"/>
      <c r="AI20" s="75"/>
      <c r="AJ20" s="75"/>
    </row>
    <row r="21" spans="1:36" ht="30" customHeight="1">
      <c r="A21" s="815"/>
      <c r="B21" s="816"/>
      <c r="C21" s="820"/>
      <c r="D21" s="821"/>
      <c r="E21" s="821"/>
      <c r="F21" s="821"/>
      <c r="G21" s="821"/>
      <c r="H21" s="822"/>
      <c r="I21" s="824"/>
      <c r="J21" s="828"/>
      <c r="K21" s="829"/>
      <c r="L21" s="830"/>
      <c r="M21" s="833"/>
      <c r="N21" s="834"/>
      <c r="O21" s="834"/>
      <c r="P21" s="834"/>
      <c r="Q21" s="807"/>
      <c r="R21" s="807"/>
      <c r="S21" s="808"/>
      <c r="T21" s="53"/>
      <c r="U21" s="25"/>
      <c r="W21" s="118">
        <v>3</v>
      </c>
      <c r="X21" s="74" t="s">
        <v>218</v>
      </c>
      <c r="Y21" s="74"/>
      <c r="Z21" s="74"/>
      <c r="AA21" s="74"/>
      <c r="AB21" s="74"/>
      <c r="AC21" s="75"/>
      <c r="AD21" s="75"/>
      <c r="AE21" s="75"/>
      <c r="AF21" s="75"/>
      <c r="AG21" s="75"/>
      <c r="AH21" s="75"/>
      <c r="AI21" s="75"/>
      <c r="AJ21" s="75"/>
    </row>
    <row r="22" spans="1:36" ht="30" customHeight="1">
      <c r="A22" s="841" t="s">
        <v>387</v>
      </c>
      <c r="B22" s="842"/>
      <c r="C22" s="299">
        <f>記入シート!Q61</f>
        <v>0</v>
      </c>
      <c r="D22" s="691">
        <f>記入シート!N61</f>
        <v>0</v>
      </c>
      <c r="E22" s="694"/>
      <c r="F22" s="694"/>
      <c r="G22" s="694"/>
      <c r="H22" s="694"/>
      <c r="I22" s="694"/>
      <c r="J22" s="696"/>
      <c r="K22" s="691" t="s">
        <v>388</v>
      </c>
      <c r="L22" s="692"/>
      <c r="M22" s="693">
        <f>データシート!I9</f>
        <v>0</v>
      </c>
      <c r="N22" s="694"/>
      <c r="O22" s="694"/>
      <c r="P22" s="694"/>
      <c r="Q22" s="694"/>
      <c r="R22" s="694"/>
      <c r="S22" s="695"/>
      <c r="T22" s="53"/>
      <c r="U22" s="25"/>
      <c r="W22" s="118">
        <v>4</v>
      </c>
      <c r="X22" s="74" t="s">
        <v>219</v>
      </c>
      <c r="Y22" s="74"/>
      <c r="Z22" s="74"/>
      <c r="AA22" s="74"/>
      <c r="AB22" s="74"/>
      <c r="AC22" s="75"/>
      <c r="AD22" s="75"/>
      <c r="AE22" s="75"/>
      <c r="AF22" s="75"/>
      <c r="AG22" s="75"/>
      <c r="AH22" s="75"/>
      <c r="AI22" s="75"/>
      <c r="AJ22" s="75"/>
    </row>
    <row r="23" spans="1:36" ht="40.200000000000003" customHeight="1">
      <c r="A23" s="843" t="s">
        <v>389</v>
      </c>
      <c r="B23" s="844"/>
      <c r="C23" s="299" t="str">
        <f>IF(データシート!AX9=0,"",データシート!AX9)</f>
        <v/>
      </c>
      <c r="D23" s="856" t="e">
        <f>VLOOKUP(C23,$W$19:$X$23,2,FALSE)</f>
        <v>#N/A</v>
      </c>
      <c r="E23" s="857"/>
      <c r="F23" s="857"/>
      <c r="G23" s="857"/>
      <c r="H23" s="857"/>
      <c r="I23" s="857"/>
      <c r="J23" s="857"/>
      <c r="K23" s="857"/>
      <c r="L23" s="857"/>
      <c r="M23" s="857"/>
      <c r="N23" s="857"/>
      <c r="O23" s="857"/>
      <c r="P23" s="857"/>
      <c r="Q23" s="857"/>
      <c r="R23" s="857"/>
      <c r="S23" s="858"/>
      <c r="T23" s="53"/>
      <c r="U23" s="25"/>
      <c r="W23" s="118">
        <v>5</v>
      </c>
      <c r="X23" s="74" t="s">
        <v>220</v>
      </c>
      <c r="Y23" s="74"/>
      <c r="Z23" s="74"/>
      <c r="AA23" s="74"/>
      <c r="AB23" s="74"/>
      <c r="AC23" s="75"/>
      <c r="AD23" s="75"/>
      <c r="AE23" s="75"/>
      <c r="AF23" s="75"/>
      <c r="AG23" s="75"/>
      <c r="AH23" s="75"/>
      <c r="AI23" s="75"/>
      <c r="AJ23" s="75"/>
    </row>
    <row r="24" spans="1:36" ht="30" hidden="1" customHeight="1">
      <c r="A24" s="800" t="s">
        <v>390</v>
      </c>
      <c r="B24" s="801"/>
      <c r="C24" s="717">
        <f>データシート!BL9</f>
        <v>0</v>
      </c>
      <c r="D24" s="718"/>
      <c r="E24" s="718"/>
      <c r="F24" s="718"/>
      <c r="G24" s="718"/>
      <c r="H24" s="718"/>
      <c r="I24" s="718"/>
      <c r="J24" s="718"/>
      <c r="K24" s="718"/>
      <c r="L24" s="718"/>
      <c r="M24" s="718"/>
      <c r="N24" s="718"/>
      <c r="O24" s="718"/>
      <c r="P24" s="718"/>
      <c r="Q24" s="718"/>
      <c r="R24" s="718"/>
      <c r="S24" s="719"/>
      <c r="T24" s="49"/>
      <c r="U24" s="17"/>
    </row>
    <row r="25" spans="1:36" ht="1.95" customHeight="1">
      <c r="A25" s="149"/>
      <c r="B25" s="148"/>
      <c r="C25" s="146"/>
      <c r="D25" s="300"/>
      <c r="E25" s="300"/>
      <c r="F25" s="300"/>
      <c r="G25" s="300"/>
      <c r="H25" s="300"/>
      <c r="I25" s="300"/>
      <c r="J25" s="300"/>
      <c r="K25" s="300"/>
      <c r="L25" s="300"/>
      <c r="M25" s="300"/>
      <c r="N25" s="300"/>
      <c r="O25" s="300"/>
      <c r="P25" s="300"/>
      <c r="Q25" s="300"/>
      <c r="R25" s="300"/>
      <c r="S25" s="147"/>
      <c r="T25" s="49"/>
      <c r="U25" s="17"/>
    </row>
    <row r="26" spans="1:36" ht="20.100000000000001" customHeight="1">
      <c r="A26" s="778" t="s">
        <v>391</v>
      </c>
      <c r="B26" s="780" t="s">
        <v>392</v>
      </c>
      <c r="C26" s="78" t="s">
        <v>393</v>
      </c>
      <c r="D26" s="301">
        <f>データシート!BD3</f>
        <v>0</v>
      </c>
      <c r="E26" s="301"/>
      <c r="F26" s="301"/>
      <c r="G26" s="301"/>
      <c r="H26" s="301"/>
      <c r="I26" s="301"/>
      <c r="J26" s="301"/>
      <c r="K26" s="79"/>
      <c r="L26" s="790" t="s">
        <v>129</v>
      </c>
      <c r="M26" s="835"/>
      <c r="N26" s="790">
        <f>データシート!$BB$3</f>
        <v>0</v>
      </c>
      <c r="O26" s="791"/>
      <c r="P26" s="791"/>
      <c r="Q26" s="791"/>
      <c r="R26" s="791"/>
      <c r="S26" s="80"/>
      <c r="T26" s="55"/>
      <c r="U26" s="27"/>
    </row>
    <row r="27" spans="1:36" ht="20.100000000000001" customHeight="1">
      <c r="A27" s="779"/>
      <c r="B27" s="781"/>
      <c r="C27" s="838">
        <f>データシート!BE3</f>
        <v>0</v>
      </c>
      <c r="D27" s="839"/>
      <c r="E27" s="839"/>
      <c r="F27" s="839"/>
      <c r="G27" s="839"/>
      <c r="H27" s="839"/>
      <c r="I27" s="839"/>
      <c r="J27" s="839"/>
      <c r="K27" s="840"/>
      <c r="L27" s="793"/>
      <c r="M27" s="836"/>
      <c r="N27" s="793"/>
      <c r="O27" s="794"/>
      <c r="P27" s="794"/>
      <c r="Q27" s="794"/>
      <c r="R27" s="794"/>
      <c r="S27" s="81"/>
      <c r="T27" s="55"/>
      <c r="U27" s="27"/>
    </row>
    <row r="28" spans="1:36" ht="39.9" customHeight="1">
      <c r="A28" s="28" t="s">
        <v>394</v>
      </c>
      <c r="B28" s="782"/>
      <c r="C28" s="796" t="s">
        <v>395</v>
      </c>
      <c r="D28" s="797"/>
      <c r="E28" s="797"/>
      <c r="F28" s="798">
        <f>データシート!BF3</f>
        <v>0</v>
      </c>
      <c r="G28" s="798"/>
      <c r="H28" s="798"/>
      <c r="I28" s="798"/>
      <c r="J28" s="798"/>
      <c r="K28" s="799"/>
      <c r="L28" s="787" t="s">
        <v>396</v>
      </c>
      <c r="M28" s="837"/>
      <c r="N28" s="787">
        <f>データシート!$BC$3</f>
        <v>0</v>
      </c>
      <c r="O28" s="788"/>
      <c r="P28" s="788"/>
      <c r="Q28" s="788"/>
      <c r="R28" s="788"/>
      <c r="S28" s="302"/>
      <c r="T28" s="55"/>
      <c r="U28" s="27"/>
    </row>
    <row r="29" spans="1:36" ht="2.25" customHeight="1">
      <c r="A29" s="697"/>
      <c r="B29" s="698"/>
      <c r="C29" s="698"/>
      <c r="D29" s="698"/>
      <c r="E29" s="698"/>
      <c r="F29" s="698"/>
      <c r="G29" s="698"/>
      <c r="H29" s="698"/>
      <c r="I29" s="698"/>
      <c r="J29" s="698"/>
      <c r="K29" s="698"/>
      <c r="L29" s="698"/>
      <c r="M29" s="698"/>
      <c r="N29" s="698"/>
      <c r="O29" s="698"/>
      <c r="P29" s="698"/>
      <c r="Q29" s="698"/>
      <c r="R29" s="698"/>
      <c r="S29" s="36"/>
      <c r="T29" s="49"/>
      <c r="U29" s="17"/>
    </row>
    <row r="30" spans="1:36" ht="18.75" customHeight="1">
      <c r="A30" s="111" t="s">
        <v>397</v>
      </c>
      <c r="B30" s="303"/>
      <c r="C30" s="304"/>
      <c r="D30" s="303"/>
      <c r="E30" s="82"/>
      <c r="F30" s="30"/>
      <c r="G30" s="30"/>
      <c r="H30" s="31"/>
      <c r="I30" s="31"/>
      <c r="J30" s="30"/>
      <c r="K30" s="30"/>
      <c r="L30" s="112" t="s">
        <v>491</v>
      </c>
      <c r="M30" s="31"/>
      <c r="N30" s="32"/>
      <c r="O30" s="33" t="s">
        <v>398</v>
      </c>
      <c r="P30" s="305"/>
      <c r="Q30" s="306" t="s">
        <v>399</v>
      </c>
      <c r="R30" s="307"/>
      <c r="S30" s="61"/>
      <c r="T30" s="56"/>
      <c r="U30" s="34"/>
      <c r="V30" s="63" t="s">
        <v>400</v>
      </c>
    </row>
    <row r="31" spans="1:36" ht="18.75" customHeight="1">
      <c r="A31" s="86"/>
      <c r="B31" s="82"/>
      <c r="C31" s="82"/>
      <c r="D31" s="82"/>
      <c r="E31" s="82"/>
      <c r="F31" s="30"/>
      <c r="G31" s="30"/>
      <c r="H31" s="31"/>
      <c r="I31" s="31"/>
      <c r="J31" s="30"/>
      <c r="K31" s="30"/>
      <c r="L31" s="31"/>
      <c r="M31" s="31"/>
      <c r="N31" s="32"/>
      <c r="O31" s="33"/>
      <c r="P31" s="104"/>
      <c r="Q31" s="107"/>
      <c r="R31" s="56"/>
      <c r="S31" s="108"/>
      <c r="T31" s="56"/>
      <c r="U31" s="34"/>
      <c r="V31" s="63"/>
    </row>
    <row r="32" spans="1:36" ht="13.2">
      <c r="A32" s="83"/>
      <c r="B32" s="82"/>
      <c r="C32" s="82"/>
      <c r="D32" s="82"/>
      <c r="E32" s="82"/>
      <c r="F32" s="82"/>
      <c r="G32" s="82"/>
      <c r="H32" s="82"/>
      <c r="I32" s="82"/>
      <c r="J32" s="82"/>
      <c r="K32" s="82"/>
      <c r="L32" s="82"/>
      <c r="M32" s="82"/>
      <c r="N32" s="55"/>
      <c r="O32" s="55"/>
      <c r="P32" s="55"/>
      <c r="Q32" s="55"/>
      <c r="R32" s="55"/>
      <c r="S32" s="84"/>
      <c r="T32" s="49"/>
      <c r="U32" s="17"/>
    </row>
    <row r="33" spans="1:25" ht="18" customHeight="1">
      <c r="A33" s="113" t="s">
        <v>489</v>
      </c>
      <c r="B33" s="82"/>
      <c r="C33" s="82"/>
      <c r="D33" s="82"/>
      <c r="E33" s="82"/>
      <c r="F33" s="82"/>
      <c r="G33" s="82"/>
      <c r="H33" s="82"/>
      <c r="I33" s="82"/>
      <c r="J33" s="82"/>
      <c r="K33" s="82"/>
      <c r="L33" s="82"/>
      <c r="M33" s="82"/>
      <c r="N33" s="55"/>
      <c r="O33" s="55"/>
      <c r="P33" s="55"/>
      <c r="Q33" s="55"/>
      <c r="R33" s="55"/>
      <c r="S33" s="84"/>
      <c r="T33" s="49"/>
      <c r="U33" s="17"/>
    </row>
    <row r="34" spans="1:25" ht="18" customHeight="1">
      <c r="A34" s="85"/>
      <c r="B34" s="82"/>
      <c r="C34" s="82"/>
      <c r="D34" s="82"/>
      <c r="E34" s="82"/>
      <c r="F34" s="82"/>
      <c r="G34" s="82"/>
      <c r="H34" s="82"/>
      <c r="I34" s="82"/>
      <c r="J34" s="82"/>
      <c r="K34" s="82"/>
      <c r="L34" s="82"/>
      <c r="M34" s="82"/>
      <c r="N34" s="55"/>
      <c r="O34" s="55"/>
      <c r="P34" s="55"/>
      <c r="Q34" s="55"/>
      <c r="R34" s="55"/>
      <c r="S34" s="84"/>
      <c r="T34" s="49"/>
      <c r="U34" s="17"/>
    </row>
    <row r="35" spans="1:25" ht="18" customHeight="1">
      <c r="A35" s="86"/>
      <c r="B35" s="82"/>
      <c r="C35" s="82"/>
      <c r="D35" s="82"/>
      <c r="E35" s="82"/>
      <c r="F35" s="82"/>
      <c r="G35" s="82"/>
      <c r="H35" s="82"/>
      <c r="I35" s="82"/>
      <c r="J35" s="82"/>
      <c r="K35" s="82"/>
      <c r="L35" s="82"/>
      <c r="M35" s="82"/>
      <c r="N35" s="55"/>
      <c r="O35" s="55"/>
      <c r="P35" s="55"/>
      <c r="Q35" s="55"/>
      <c r="R35" s="55"/>
      <c r="S35" s="84"/>
      <c r="T35" s="49"/>
      <c r="U35" s="17"/>
    </row>
    <row r="36" spans="1:25" ht="18" customHeight="1">
      <c r="A36" s="83"/>
      <c r="B36" s="82"/>
      <c r="C36" s="82"/>
      <c r="D36" s="82"/>
      <c r="E36" s="82"/>
      <c r="F36" s="82"/>
      <c r="G36" s="82"/>
      <c r="H36" s="82"/>
      <c r="I36" s="82"/>
      <c r="J36" s="809"/>
      <c r="K36" s="809"/>
      <c r="L36" s="809"/>
      <c r="M36" s="809"/>
      <c r="N36" s="809"/>
      <c r="O36" s="809"/>
      <c r="P36" s="55"/>
      <c r="Q36" s="55"/>
      <c r="R36" s="55"/>
      <c r="S36" s="84"/>
      <c r="T36" s="49"/>
      <c r="U36" s="17"/>
      <c r="V36" s="63" t="s">
        <v>401</v>
      </c>
    </row>
    <row r="37" spans="1:25" ht="18.75" customHeight="1">
      <c r="A37" s="86"/>
      <c r="B37" s="30"/>
      <c r="C37" s="30"/>
      <c r="D37" s="810" t="s">
        <v>490</v>
      </c>
      <c r="E37" s="810"/>
      <c r="F37" s="810"/>
      <c r="G37" s="810"/>
      <c r="H37" s="810"/>
      <c r="I37" s="87"/>
      <c r="J37" s="811"/>
      <c r="K37" s="811"/>
      <c r="L37" s="811"/>
      <c r="M37" s="811"/>
      <c r="N37" s="811"/>
      <c r="O37" s="811"/>
      <c r="P37" s="812"/>
      <c r="Q37" s="88" t="s">
        <v>402</v>
      </c>
      <c r="R37" s="89"/>
      <c r="S37" s="84"/>
      <c r="T37" s="49"/>
      <c r="U37" s="38"/>
      <c r="V37" s="802" t="s">
        <v>403</v>
      </c>
      <c r="W37" s="803"/>
      <c r="X37" s="803"/>
      <c r="Y37" s="803"/>
    </row>
    <row r="38" spans="1:25" ht="3.75" customHeight="1">
      <c r="A38" s="90"/>
      <c r="B38" s="48"/>
      <c r="C38" s="48"/>
      <c r="D38" s="91"/>
      <c r="E38" s="91"/>
      <c r="F38" s="91"/>
      <c r="G38" s="91"/>
      <c r="H38" s="91"/>
      <c r="I38" s="91"/>
      <c r="J38" s="91"/>
      <c r="K38" s="91"/>
      <c r="L38" s="91"/>
      <c r="M38" s="91"/>
      <c r="N38" s="91"/>
      <c r="O38" s="91"/>
      <c r="P38" s="91"/>
      <c r="Q38" s="91"/>
      <c r="R38" s="55"/>
      <c r="S38" s="84"/>
      <c r="T38" s="49"/>
      <c r="U38" s="17"/>
    </row>
    <row r="39" spans="1:25" ht="12.75" customHeight="1" thickBot="1">
      <c r="A39" s="92"/>
      <c r="B39" s="93"/>
      <c r="C39" s="93"/>
      <c r="D39" s="93"/>
      <c r="E39" s="93"/>
      <c r="F39" s="93"/>
      <c r="G39" s="93"/>
      <c r="H39" s="93"/>
      <c r="I39" s="93"/>
      <c r="J39" s="93"/>
      <c r="K39" s="93"/>
      <c r="L39" s="93"/>
      <c r="M39" s="93"/>
      <c r="N39" s="93"/>
      <c r="O39" s="93"/>
      <c r="P39" s="93"/>
      <c r="Q39" s="93"/>
      <c r="R39" s="93"/>
      <c r="S39" s="94"/>
      <c r="T39" s="13"/>
      <c r="U39" s="10"/>
    </row>
    <row r="41" spans="1:25">
      <c r="A41" s="9" t="s">
        <v>404</v>
      </c>
    </row>
    <row r="42" spans="1:25">
      <c r="A42" s="9" t="s">
        <v>405</v>
      </c>
    </row>
  </sheetData>
  <sheetProtection algorithmName="SHA-512" hashValue="tDv8R38iUVVuLXG7yFYv4ygfd8/qJ3umFiCJG3e6FSXur+hQ/UbzYReIYUCPZIycnxEdAIs1cmwogtt5Sf65iA==" saltValue="Lw5RyjG1NYIDFZ6T15IpvA==" spinCount="100000" sheet="1" selectLockedCells="1"/>
  <mergeCells count="80">
    <mergeCell ref="A4:R4"/>
    <mergeCell ref="A5:B6"/>
    <mergeCell ref="C5:G5"/>
    <mergeCell ref="H5:K5"/>
    <mergeCell ref="L5:M5"/>
    <mergeCell ref="N5:S5"/>
    <mergeCell ref="C6:F6"/>
    <mergeCell ref="H6:I6"/>
    <mergeCell ref="J6:K6"/>
    <mergeCell ref="L6:M6"/>
    <mergeCell ref="N6:S6"/>
    <mergeCell ref="B1:P1"/>
    <mergeCell ref="A3:B3"/>
    <mergeCell ref="C3:D3"/>
    <mergeCell ref="E3:G3"/>
    <mergeCell ref="H3:K3"/>
    <mergeCell ref="L3:N3"/>
    <mergeCell ref="C7:S7"/>
    <mergeCell ref="A12:B13"/>
    <mergeCell ref="C12:I12"/>
    <mergeCell ref="J12:S13"/>
    <mergeCell ref="C13:I13"/>
    <mergeCell ref="A10:B11"/>
    <mergeCell ref="C10:I10"/>
    <mergeCell ref="J10:S11"/>
    <mergeCell ref="C11:I11"/>
    <mergeCell ref="I14:I16"/>
    <mergeCell ref="P16:R16"/>
    <mergeCell ref="A8:B8"/>
    <mergeCell ref="C8:S8"/>
    <mergeCell ref="C9:S9"/>
    <mergeCell ref="C14:C16"/>
    <mergeCell ref="E14:E16"/>
    <mergeCell ref="F14:G16"/>
    <mergeCell ref="S14:S16"/>
    <mergeCell ref="N14:O16"/>
    <mergeCell ref="M14:M16"/>
    <mergeCell ref="P15:R15"/>
    <mergeCell ref="S17:S19"/>
    <mergeCell ref="V37:Y37"/>
    <mergeCell ref="L28:M28"/>
    <mergeCell ref="N28:R28"/>
    <mergeCell ref="A29:R29"/>
    <mergeCell ref="J36:O36"/>
    <mergeCell ref="D37:H37"/>
    <mergeCell ref="J37:P37"/>
    <mergeCell ref="I17:I19"/>
    <mergeCell ref="P17:R17"/>
    <mergeCell ref="F17:G19"/>
    <mergeCell ref="E17:E19"/>
    <mergeCell ref="C17:C19"/>
    <mergeCell ref="A23:B23"/>
    <mergeCell ref="D23:S23"/>
    <mergeCell ref="A20:B21"/>
    <mergeCell ref="A22:B22"/>
    <mergeCell ref="A24:B24"/>
    <mergeCell ref="C24:S24"/>
    <mergeCell ref="A26:A27"/>
    <mergeCell ref="B26:B28"/>
    <mergeCell ref="L26:M27"/>
    <mergeCell ref="N26:R27"/>
    <mergeCell ref="C27:K27"/>
    <mergeCell ref="C28:E28"/>
    <mergeCell ref="F28:K28"/>
    <mergeCell ref="P18:R18"/>
    <mergeCell ref="K22:L22"/>
    <mergeCell ref="M22:S22"/>
    <mergeCell ref="D22:J22"/>
    <mergeCell ref="A14:B19"/>
    <mergeCell ref="P14:R14"/>
    <mergeCell ref="P19:R19"/>
    <mergeCell ref="N17:O19"/>
    <mergeCell ref="M17:M19"/>
    <mergeCell ref="J17:K19"/>
    <mergeCell ref="C20:H21"/>
    <mergeCell ref="I20:I21"/>
    <mergeCell ref="J20:L21"/>
    <mergeCell ref="M20:P21"/>
    <mergeCell ref="J14:K16"/>
    <mergeCell ref="Q20:S21"/>
  </mergeCells>
  <phoneticPr fontId="28"/>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Y41"/>
  <sheetViews>
    <sheetView showGridLines="0" view="pageBreakPreview" zoomScaleNormal="100" zoomScaleSheetLayoutView="100" workbookViewId="0">
      <selection activeCell="H11" sqref="H11"/>
    </sheetView>
  </sheetViews>
  <sheetFormatPr defaultColWidth="8" defaultRowHeight="12"/>
  <cols>
    <col min="1" max="1" width="5.6640625" style="9" customWidth="1"/>
    <col min="2" max="2" width="6.6640625" style="9" customWidth="1"/>
    <col min="3" max="4" width="9.44140625" style="9" customWidth="1"/>
    <col min="5" max="5" width="3.44140625" style="9" customWidth="1"/>
    <col min="6" max="6" width="5" style="9" customWidth="1"/>
    <col min="7" max="7" width="4.44140625" style="9" customWidth="1"/>
    <col min="8" max="8" width="9.44140625" style="9" customWidth="1"/>
    <col min="9" max="9" width="3.44140625" style="9" customWidth="1"/>
    <col min="10" max="10" width="5.6640625" style="9" customWidth="1"/>
    <col min="11" max="11" width="3.88671875" style="9" customWidth="1"/>
    <col min="12" max="12" width="9.44140625" style="9" customWidth="1"/>
    <col min="13" max="13" width="3.44140625" style="9" customWidth="1"/>
    <col min="14" max="14" width="5.6640625" style="9" customWidth="1"/>
    <col min="15" max="15" width="4.88671875" style="9" customWidth="1"/>
    <col min="16" max="17" width="3.44140625" style="9" customWidth="1"/>
    <col min="18" max="18" width="2.44140625" style="9" customWidth="1"/>
    <col min="19" max="19" width="3.44140625" style="9" customWidth="1"/>
    <col min="20" max="20" width="17.6640625" style="9" customWidth="1"/>
    <col min="21" max="21" width="10.6640625" style="9" customWidth="1"/>
    <col min="22" max="22" width="24.44140625" style="9" hidden="1" customWidth="1"/>
    <col min="23" max="23" width="25.6640625" style="9" hidden="1" customWidth="1"/>
    <col min="24" max="24" width="15" style="9" hidden="1" customWidth="1"/>
    <col min="25" max="25" width="13.88671875" style="9" customWidth="1"/>
    <col min="26" max="47" width="21.33203125" style="9" customWidth="1"/>
    <col min="48" max="16384" width="8" style="9"/>
  </cols>
  <sheetData>
    <row r="1" spans="1:23" ht="46.5" customHeight="1">
      <c r="A1" s="13"/>
      <c r="B1" s="872" t="s">
        <v>492</v>
      </c>
      <c r="C1" s="872"/>
      <c r="D1" s="872"/>
      <c r="E1" s="872"/>
      <c r="F1" s="872"/>
      <c r="G1" s="872"/>
      <c r="H1" s="872"/>
      <c r="I1" s="872"/>
      <c r="J1" s="872"/>
      <c r="K1" s="872"/>
      <c r="L1" s="872"/>
      <c r="M1" s="872"/>
      <c r="N1" s="872"/>
      <c r="O1" s="872"/>
      <c r="P1" s="872"/>
      <c r="Q1" s="14"/>
      <c r="R1" s="14"/>
      <c r="S1" s="14"/>
      <c r="T1" s="14"/>
      <c r="U1" s="15"/>
    </row>
    <row r="2" spans="1:23" ht="7.5" customHeight="1" thickBot="1">
      <c r="A2" s="13"/>
      <c r="B2" s="13"/>
      <c r="C2" s="13"/>
      <c r="D2" s="13"/>
      <c r="E2" s="13"/>
      <c r="F2" s="13"/>
      <c r="G2" s="13"/>
      <c r="H2" s="13"/>
      <c r="I2" s="13"/>
      <c r="J2" s="13"/>
      <c r="K2" s="13"/>
      <c r="L2" s="13"/>
      <c r="M2" s="13"/>
      <c r="N2" s="13"/>
      <c r="O2" s="13"/>
      <c r="P2" s="13"/>
      <c r="Q2" s="13"/>
      <c r="R2" s="13"/>
      <c r="S2" s="13"/>
      <c r="T2" s="13"/>
      <c r="U2" s="10"/>
    </row>
    <row r="3" spans="1:23" ht="30" customHeight="1">
      <c r="A3" s="732" t="s">
        <v>374</v>
      </c>
      <c r="B3" s="733"/>
      <c r="C3" s="741">
        <f>データシート!C3</f>
        <v>0</v>
      </c>
      <c r="D3" s="742"/>
      <c r="E3" s="737" t="s">
        <v>375</v>
      </c>
      <c r="F3" s="737"/>
      <c r="G3" s="738"/>
      <c r="H3" s="739" t="s">
        <v>376</v>
      </c>
      <c r="I3" s="740"/>
      <c r="J3" s="740"/>
      <c r="K3" s="733"/>
      <c r="L3" s="741">
        <f>データシート!B3</f>
        <v>0</v>
      </c>
      <c r="M3" s="742"/>
      <c r="N3" s="742"/>
      <c r="O3" s="109" t="s">
        <v>377</v>
      </c>
      <c r="P3" s="109"/>
      <c r="Q3" s="109"/>
      <c r="R3" s="109"/>
      <c r="S3" s="110"/>
      <c r="T3" s="48"/>
      <c r="U3" s="16"/>
      <c r="V3" s="9" t="str">
        <f>CONCATENATE(L3)</f>
        <v>0</v>
      </c>
      <c r="W3" s="9" t="e">
        <f>VLOOKUP(V3,$V$8:$W$10,2,FALSE)</f>
        <v>#N/A</v>
      </c>
    </row>
    <row r="4" spans="1:23" ht="2.25" customHeight="1">
      <c r="A4" s="697"/>
      <c r="B4" s="698"/>
      <c r="C4" s="698"/>
      <c r="D4" s="698"/>
      <c r="E4" s="698"/>
      <c r="F4" s="698"/>
      <c r="G4" s="698"/>
      <c r="H4" s="698"/>
      <c r="I4" s="698"/>
      <c r="J4" s="698"/>
      <c r="K4" s="698"/>
      <c r="L4" s="698"/>
      <c r="M4" s="698"/>
      <c r="N4" s="698"/>
      <c r="O4" s="698"/>
      <c r="P4" s="698"/>
      <c r="Q4" s="698"/>
      <c r="R4" s="698"/>
      <c r="S4" s="36"/>
      <c r="T4" s="49"/>
      <c r="U4" s="17"/>
    </row>
    <row r="5" spans="1:23" ht="19.5" customHeight="1">
      <c r="A5" s="723" t="s">
        <v>64</v>
      </c>
      <c r="B5" s="869"/>
      <c r="C5" s="699">
        <f>データシート!$E$3</f>
        <v>0</v>
      </c>
      <c r="D5" s="700"/>
      <c r="E5" s="700"/>
      <c r="F5" s="700"/>
      <c r="G5" s="700"/>
      <c r="H5" s="700"/>
      <c r="I5" s="700"/>
      <c r="J5" s="700"/>
      <c r="K5" s="700"/>
      <c r="L5" s="700"/>
      <c r="M5" s="700"/>
      <c r="N5" s="700"/>
      <c r="O5" s="700"/>
      <c r="P5" s="700"/>
      <c r="Q5" s="700"/>
      <c r="R5" s="700"/>
      <c r="S5" s="861"/>
      <c r="T5" s="50"/>
      <c r="U5" s="19"/>
    </row>
    <row r="6" spans="1:23" ht="45" customHeight="1">
      <c r="A6" s="870"/>
      <c r="B6" s="871"/>
      <c r="C6" s="862">
        <f>データシート!D3</f>
        <v>0</v>
      </c>
      <c r="D6" s="863"/>
      <c r="E6" s="863"/>
      <c r="F6" s="863"/>
      <c r="G6" s="863"/>
      <c r="H6" s="863"/>
      <c r="I6" s="863"/>
      <c r="J6" s="863"/>
      <c r="K6" s="863"/>
      <c r="L6" s="863"/>
      <c r="M6" s="863"/>
      <c r="N6" s="863"/>
      <c r="O6" s="863"/>
      <c r="P6" s="863"/>
      <c r="Q6" s="863"/>
      <c r="R6" s="863"/>
      <c r="S6" s="864"/>
      <c r="T6" s="49"/>
      <c r="U6" s="17"/>
    </row>
    <row r="7" spans="1:23" ht="2.25" customHeight="1">
      <c r="A7" s="697"/>
      <c r="B7" s="698"/>
      <c r="C7" s="698"/>
      <c r="D7" s="698"/>
      <c r="E7" s="698"/>
      <c r="F7" s="698"/>
      <c r="G7" s="698"/>
      <c r="H7" s="698"/>
      <c r="I7" s="698"/>
      <c r="J7" s="698"/>
      <c r="K7" s="698"/>
      <c r="L7" s="698"/>
      <c r="M7" s="698"/>
      <c r="N7" s="698"/>
      <c r="O7" s="698"/>
      <c r="P7" s="698"/>
      <c r="Q7" s="698"/>
      <c r="R7" s="698"/>
      <c r="S7" s="36"/>
      <c r="T7" s="49"/>
      <c r="U7" s="17"/>
    </row>
    <row r="8" spans="1:23" ht="39.9" customHeight="1">
      <c r="A8" s="865" t="s">
        <v>409</v>
      </c>
      <c r="B8" s="866"/>
      <c r="C8" s="308" t="s">
        <v>410</v>
      </c>
      <c r="D8" s="309" t="str">
        <f>IF(L3="職場・一般","12，000",IF(L3="大学","12，000",IF(L3="小学生","8，000","10，000")))</f>
        <v>10，000</v>
      </c>
      <c r="E8" s="310"/>
      <c r="F8" s="867" t="s">
        <v>411</v>
      </c>
      <c r="G8" s="867"/>
      <c r="H8" s="311">
        <f>COUNTA(記入シート!F31:Q31)</f>
        <v>0</v>
      </c>
      <c r="I8" s="311"/>
      <c r="J8" s="868" t="s">
        <v>412</v>
      </c>
      <c r="K8" s="868"/>
      <c r="L8" s="311" t="s">
        <v>413</v>
      </c>
      <c r="M8" s="311"/>
      <c r="N8" s="859">
        <f>D8*H8</f>
        <v>0</v>
      </c>
      <c r="O8" s="859"/>
      <c r="P8" s="860" t="s">
        <v>414</v>
      </c>
      <c r="Q8" s="860"/>
      <c r="R8" s="860"/>
      <c r="S8" s="312"/>
      <c r="T8" s="54"/>
      <c r="U8" s="26"/>
      <c r="V8" s="9" t="s">
        <v>415</v>
      </c>
      <c r="W8" s="9">
        <v>700</v>
      </c>
    </row>
    <row r="9" spans="1:23" ht="39.9" customHeight="1" thickBot="1">
      <c r="A9" s="898" t="s">
        <v>416</v>
      </c>
      <c r="B9" s="899"/>
      <c r="C9" s="114" t="s">
        <v>417</v>
      </c>
      <c r="D9" s="173" t="str">
        <f>IF(L3="職場・一般","2，000",IF(L3="大学","1，800",IF(L3="高等学校","1，600",IF(L3="小学生","1，200","1，400"))))</f>
        <v>1，400</v>
      </c>
      <c r="E9" s="174"/>
      <c r="F9" s="901" t="s">
        <v>411</v>
      </c>
      <c r="G9" s="901"/>
      <c r="H9" s="167">
        <f>記入シート!F16</f>
        <v>0</v>
      </c>
      <c r="I9" s="175"/>
      <c r="J9" s="902" t="s">
        <v>418</v>
      </c>
      <c r="K9" s="902"/>
      <c r="L9" s="175" t="s">
        <v>413</v>
      </c>
      <c r="M9" s="175"/>
      <c r="N9" s="900">
        <f>D9*H9</f>
        <v>0</v>
      </c>
      <c r="O9" s="900"/>
      <c r="P9" s="873" t="s">
        <v>414</v>
      </c>
      <c r="Q9" s="873"/>
      <c r="R9" s="873"/>
      <c r="S9" s="176"/>
      <c r="T9" s="54"/>
      <c r="U9" s="26"/>
      <c r="V9" s="9" t="s">
        <v>419</v>
      </c>
      <c r="W9" s="166">
        <v>1200</v>
      </c>
    </row>
    <row r="10" spans="1:23" ht="39.9" customHeight="1" thickBot="1">
      <c r="A10" s="907" t="s">
        <v>420</v>
      </c>
      <c r="B10" s="908"/>
      <c r="C10" s="909"/>
      <c r="D10" s="169" t="str">
        <f>IF(L3="職場・一般","700",IF(L3="大学","700",IF(L3="小学生","700","700")))</f>
        <v>700</v>
      </c>
      <c r="E10" s="170"/>
      <c r="F10" s="910" t="s">
        <v>411</v>
      </c>
      <c r="G10" s="910"/>
      <c r="H10" s="234"/>
      <c r="I10" s="171"/>
      <c r="J10" s="911" t="s">
        <v>421</v>
      </c>
      <c r="K10" s="911"/>
      <c r="L10" s="171" t="s">
        <v>413</v>
      </c>
      <c r="M10" s="171"/>
      <c r="N10" s="912">
        <f>D10*H10</f>
        <v>0</v>
      </c>
      <c r="O10" s="912"/>
      <c r="P10" s="923" t="s">
        <v>414</v>
      </c>
      <c r="Q10" s="923"/>
      <c r="R10" s="923"/>
      <c r="S10" s="172"/>
      <c r="T10" s="928" t="s">
        <v>422</v>
      </c>
      <c r="U10" s="929"/>
      <c r="V10" s="9" t="s">
        <v>423</v>
      </c>
      <c r="W10" s="166">
        <v>1200</v>
      </c>
    </row>
    <row r="11" spans="1:23" ht="39.9" customHeight="1" thickBot="1">
      <c r="A11" s="905" t="s">
        <v>424</v>
      </c>
      <c r="B11" s="885"/>
      <c r="C11" s="906"/>
      <c r="D11" s="177">
        <v>1200</v>
      </c>
      <c r="E11" s="178"/>
      <c r="F11" s="901" t="s">
        <v>411</v>
      </c>
      <c r="G11" s="901"/>
      <c r="H11" s="234"/>
      <c r="I11" s="175"/>
      <c r="J11" s="902" t="s">
        <v>418</v>
      </c>
      <c r="K11" s="902"/>
      <c r="L11" s="175" t="s">
        <v>413</v>
      </c>
      <c r="M11" s="175"/>
      <c r="N11" s="900">
        <f>D11*H11</f>
        <v>0</v>
      </c>
      <c r="O11" s="900"/>
      <c r="P11" s="931" t="s">
        <v>414</v>
      </c>
      <c r="Q11" s="931"/>
      <c r="R11" s="931"/>
      <c r="S11" s="176"/>
      <c r="T11" s="926" t="s">
        <v>425</v>
      </c>
      <c r="U11" s="927"/>
    </row>
    <row r="12" spans="1:23" ht="39.9" customHeight="1" thickBot="1">
      <c r="A12" s="936" t="s">
        <v>426</v>
      </c>
      <c r="B12" s="937"/>
      <c r="C12" s="938"/>
      <c r="D12" s="313">
        <v>500</v>
      </c>
      <c r="E12" s="314"/>
      <c r="F12" s="718" t="s">
        <v>411</v>
      </c>
      <c r="G12" s="718"/>
      <c r="H12" s="234"/>
      <c r="I12" s="296"/>
      <c r="J12" s="904" t="s">
        <v>427</v>
      </c>
      <c r="K12" s="904"/>
      <c r="L12" s="296" t="s">
        <v>413</v>
      </c>
      <c r="M12" s="296"/>
      <c r="N12" s="930">
        <f>D12*H12</f>
        <v>0</v>
      </c>
      <c r="O12" s="930"/>
      <c r="P12" s="882" t="s">
        <v>414</v>
      </c>
      <c r="Q12" s="882"/>
      <c r="R12" s="882"/>
      <c r="S12" s="316"/>
      <c r="T12" s="926" t="s">
        <v>425</v>
      </c>
      <c r="U12" s="927"/>
    </row>
    <row r="13" spans="1:23" ht="39.9" customHeight="1" thickBot="1">
      <c r="A13" s="880" t="s">
        <v>428</v>
      </c>
      <c r="B13" s="788"/>
      <c r="C13" s="837"/>
      <c r="D13" s="915" t="s">
        <v>429</v>
      </c>
      <c r="E13" s="767"/>
      <c r="F13" s="767"/>
      <c r="G13" s="767"/>
      <c r="H13" s="767"/>
      <c r="I13" s="767"/>
      <c r="J13" s="767"/>
      <c r="K13" s="767"/>
      <c r="L13" s="767"/>
      <c r="M13" s="767"/>
      <c r="N13" s="881">
        <v>600</v>
      </c>
      <c r="O13" s="881"/>
      <c r="P13" s="882" t="s">
        <v>414</v>
      </c>
      <c r="Q13" s="882"/>
      <c r="R13" s="882"/>
      <c r="S13" s="316"/>
      <c r="T13" s="54"/>
      <c r="U13" s="26"/>
    </row>
    <row r="14" spans="1:23" ht="39.9" customHeight="1" thickBot="1">
      <c r="A14" s="883" t="s">
        <v>430</v>
      </c>
      <c r="B14" s="788"/>
      <c r="C14" s="837"/>
      <c r="D14" s="884" t="s">
        <v>431</v>
      </c>
      <c r="E14" s="885"/>
      <c r="F14" s="885"/>
      <c r="G14" s="885"/>
      <c r="H14" s="885"/>
      <c r="I14" s="885"/>
      <c r="J14" s="885"/>
      <c r="K14" s="885"/>
      <c r="L14" s="885"/>
      <c r="M14" s="179"/>
      <c r="N14" s="886">
        <f>N8+N9+N13+N10+N11+N12</f>
        <v>600</v>
      </c>
      <c r="O14" s="887"/>
      <c r="P14" s="873" t="s">
        <v>414</v>
      </c>
      <c r="Q14" s="873"/>
      <c r="R14" s="873"/>
      <c r="S14" s="116"/>
      <c r="T14" s="54"/>
      <c r="U14" s="26"/>
    </row>
    <row r="15" spans="1:23" ht="39.9" hidden="1" customHeight="1">
      <c r="A15" s="883" t="s">
        <v>82</v>
      </c>
      <c r="B15" s="788"/>
      <c r="C15" s="837"/>
      <c r="D15" s="913" t="s">
        <v>83</v>
      </c>
      <c r="E15" s="914"/>
      <c r="F15" s="914"/>
      <c r="G15" s="315" t="str">
        <f>IF(データシート!BH3=0,"使用しない",データシート!BH3&amp;"台")</f>
        <v>使用しない</v>
      </c>
      <c r="H15" s="317"/>
      <c r="I15" s="317"/>
      <c r="J15" s="317"/>
      <c r="K15" s="718" t="s">
        <v>86</v>
      </c>
      <c r="L15" s="718"/>
      <c r="M15" s="317" t="str">
        <f>IF(データシート!BI3=0,"特記なし",データシート!BI3&amp;"台")</f>
        <v>特記なし</v>
      </c>
      <c r="N15" s="317"/>
      <c r="O15" s="317"/>
      <c r="P15" s="317"/>
      <c r="Q15" s="317"/>
      <c r="R15" s="317"/>
      <c r="S15" s="318"/>
      <c r="T15" s="49"/>
      <c r="U15" s="17"/>
    </row>
    <row r="16" spans="1:23" ht="39.9" hidden="1" customHeight="1">
      <c r="A16" s="883" t="s">
        <v>89</v>
      </c>
      <c r="B16" s="788"/>
      <c r="C16" s="837"/>
      <c r="D16" s="903" t="s">
        <v>90</v>
      </c>
      <c r="E16" s="904"/>
      <c r="F16" s="319"/>
      <c r="G16" s="317" t="str">
        <f>IF(データシート!BJ3=0,"使用しない",データシート!BJ3&amp;"台")</f>
        <v>使用しない</v>
      </c>
      <c r="H16" s="317"/>
      <c r="I16" s="317"/>
      <c r="J16" s="317"/>
      <c r="K16" s="718" t="s">
        <v>86</v>
      </c>
      <c r="L16" s="718"/>
      <c r="M16" s="317" t="str">
        <f>IF(データシート!BK3=0,"特記なし",データシート!BK3&amp;"台")</f>
        <v>特記なし</v>
      </c>
      <c r="N16" s="317"/>
      <c r="O16" s="317"/>
      <c r="P16" s="317"/>
      <c r="Q16" s="317"/>
      <c r="R16" s="317"/>
      <c r="S16" s="318"/>
      <c r="T16" s="49"/>
      <c r="U16" s="17"/>
    </row>
    <row r="17" spans="1:25" ht="39.9" hidden="1" customHeight="1">
      <c r="A17" s="883" t="s">
        <v>432</v>
      </c>
      <c r="B17" s="788"/>
      <c r="C17" s="837"/>
      <c r="D17" s="320" t="s">
        <v>433</v>
      </c>
      <c r="E17" s="924">
        <f>データシート!BM3</f>
        <v>0</v>
      </c>
      <c r="F17" s="924"/>
      <c r="G17" s="935"/>
      <c r="H17" s="320" t="s">
        <v>434</v>
      </c>
      <c r="I17" s="924">
        <f>データシート!BM6</f>
        <v>0</v>
      </c>
      <c r="J17" s="924"/>
      <c r="K17" s="925"/>
      <c r="L17" s="321" t="s">
        <v>435</v>
      </c>
      <c r="M17" s="924">
        <f>データシート!BM9</f>
        <v>0</v>
      </c>
      <c r="N17" s="924"/>
      <c r="O17" s="925"/>
      <c r="P17" s="932"/>
      <c r="Q17" s="933"/>
      <c r="R17" s="933"/>
      <c r="S17" s="934"/>
      <c r="T17" s="49"/>
      <c r="U17" s="17"/>
    </row>
    <row r="18" spans="1:25" ht="2.25" hidden="1" customHeight="1">
      <c r="A18" s="106"/>
      <c r="B18" s="322"/>
      <c r="C18" s="322"/>
      <c r="D18" s="49"/>
      <c r="E18" s="49"/>
      <c r="F18" s="49"/>
      <c r="G18" s="49"/>
      <c r="H18" s="49"/>
      <c r="I18" s="49"/>
      <c r="J18" s="49"/>
      <c r="K18" s="49"/>
      <c r="L18" s="49"/>
      <c r="M18" s="49"/>
      <c r="N18" s="49"/>
      <c r="O18" s="49"/>
      <c r="P18" s="49"/>
      <c r="Q18" s="49"/>
      <c r="R18" s="49"/>
      <c r="S18" s="36"/>
      <c r="T18" s="49"/>
      <c r="U18" s="17"/>
    </row>
    <row r="19" spans="1:25" ht="20.100000000000001" hidden="1" customHeight="1">
      <c r="A19" s="888" t="s">
        <v>391</v>
      </c>
      <c r="B19" s="890" t="s">
        <v>392</v>
      </c>
      <c r="C19" s="78" t="s">
        <v>393</v>
      </c>
      <c r="D19" s="783">
        <f>データシート!BD3</f>
        <v>0</v>
      </c>
      <c r="E19" s="783"/>
      <c r="F19" s="783"/>
      <c r="G19" s="301"/>
      <c r="H19" s="301"/>
      <c r="I19" s="301"/>
      <c r="J19" s="301"/>
      <c r="K19" s="79"/>
      <c r="L19" s="893" t="s">
        <v>129</v>
      </c>
      <c r="M19" s="894"/>
      <c r="N19" s="874">
        <f>データシート!$BB$3</f>
        <v>0</v>
      </c>
      <c r="O19" s="875"/>
      <c r="P19" s="875"/>
      <c r="Q19" s="875"/>
      <c r="R19" s="875"/>
      <c r="S19" s="876"/>
      <c r="T19" s="55"/>
      <c r="U19" s="27"/>
    </row>
    <row r="20" spans="1:25" ht="20.100000000000001" hidden="1" customHeight="1">
      <c r="A20" s="889"/>
      <c r="B20" s="891"/>
      <c r="C20" s="838">
        <f>データシート!BE3</f>
        <v>0</v>
      </c>
      <c r="D20" s="839"/>
      <c r="E20" s="839"/>
      <c r="F20" s="839"/>
      <c r="G20" s="839"/>
      <c r="H20" s="839"/>
      <c r="I20" s="839"/>
      <c r="J20" s="839"/>
      <c r="K20" s="840"/>
      <c r="L20" s="895"/>
      <c r="M20" s="896"/>
      <c r="N20" s="877"/>
      <c r="O20" s="878"/>
      <c r="P20" s="878"/>
      <c r="Q20" s="878"/>
      <c r="R20" s="878"/>
      <c r="S20" s="879"/>
      <c r="T20" s="55"/>
      <c r="U20" s="27"/>
    </row>
    <row r="21" spans="1:25" ht="39.9" hidden="1" customHeight="1">
      <c r="A21" s="115" t="s">
        <v>394</v>
      </c>
      <c r="B21" s="892"/>
      <c r="C21" s="796" t="s">
        <v>395</v>
      </c>
      <c r="D21" s="797"/>
      <c r="E21" s="797"/>
      <c r="F21" s="798">
        <f>データシート!BF3</f>
        <v>0</v>
      </c>
      <c r="G21" s="798"/>
      <c r="H21" s="798"/>
      <c r="I21" s="798"/>
      <c r="J21" s="798"/>
      <c r="K21" s="799"/>
      <c r="L21" s="897" t="s">
        <v>436</v>
      </c>
      <c r="M21" s="801"/>
      <c r="N21" s="717">
        <f>データシート!$BC$3</f>
        <v>0</v>
      </c>
      <c r="O21" s="718"/>
      <c r="P21" s="718"/>
      <c r="Q21" s="718"/>
      <c r="R21" s="718"/>
      <c r="S21" s="719"/>
      <c r="T21" s="55"/>
      <c r="U21" s="27"/>
    </row>
    <row r="22" spans="1:25" ht="2.25" hidden="1" customHeight="1">
      <c r="A22" s="697"/>
      <c r="B22" s="698"/>
      <c r="C22" s="698"/>
      <c r="D22" s="698"/>
      <c r="E22" s="698"/>
      <c r="F22" s="698"/>
      <c r="G22" s="698"/>
      <c r="H22" s="698"/>
      <c r="I22" s="698"/>
      <c r="J22" s="698"/>
      <c r="K22" s="698"/>
      <c r="L22" s="698"/>
      <c r="M22" s="698"/>
      <c r="N22" s="698"/>
      <c r="O22" s="698"/>
      <c r="P22" s="698"/>
      <c r="Q22" s="698"/>
      <c r="R22" s="698"/>
      <c r="S22" s="36"/>
      <c r="T22" s="49"/>
      <c r="U22" s="17"/>
    </row>
    <row r="23" spans="1:25" ht="18.75" hidden="1" customHeight="1">
      <c r="A23" s="29" t="s">
        <v>437</v>
      </c>
      <c r="B23" s="323"/>
      <c r="C23" s="323"/>
      <c r="D23" s="323"/>
      <c r="E23" s="47"/>
      <c r="F23" s="30"/>
      <c r="G23" s="30"/>
      <c r="H23" s="31"/>
      <c r="I23" s="31"/>
      <c r="J23" s="30"/>
      <c r="K23" s="30"/>
      <c r="L23" s="31"/>
      <c r="M23" s="31"/>
      <c r="N23" s="32"/>
      <c r="O23" s="33"/>
      <c r="P23" s="305"/>
      <c r="Q23" s="306"/>
      <c r="R23" s="307"/>
      <c r="S23" s="61"/>
      <c r="T23" s="56"/>
      <c r="U23" s="34"/>
      <c r="V23" s="63"/>
    </row>
    <row r="24" spans="1:25" hidden="1">
      <c r="A24" s="35"/>
      <c r="B24" s="47"/>
      <c r="C24" s="47"/>
      <c r="D24" s="47"/>
      <c r="E24" s="47"/>
      <c r="F24" s="47"/>
      <c r="G24" s="47"/>
      <c r="H24" s="47"/>
      <c r="I24" s="47"/>
      <c r="J24" s="47"/>
      <c r="K24" s="47"/>
      <c r="L24" s="47"/>
      <c r="M24" s="47"/>
      <c r="N24" s="49"/>
      <c r="O24" s="49"/>
      <c r="P24" s="49"/>
      <c r="Q24" s="49"/>
      <c r="R24" s="49"/>
      <c r="S24" s="36"/>
      <c r="T24" s="49"/>
      <c r="U24" s="17"/>
    </row>
    <row r="25" spans="1:25" ht="18.75" hidden="1" customHeight="1">
      <c r="A25" s="37"/>
      <c r="B25" s="98"/>
      <c r="C25" s="98"/>
      <c r="D25" s="920"/>
      <c r="E25" s="920"/>
      <c r="F25" s="920"/>
      <c r="G25" s="920"/>
      <c r="H25" s="920"/>
      <c r="I25" s="105"/>
      <c r="J25" s="811"/>
      <c r="K25" s="811"/>
      <c r="L25" s="811"/>
      <c r="M25" s="811"/>
      <c r="N25" s="811"/>
      <c r="O25" s="811"/>
      <c r="P25" s="811"/>
      <c r="Q25" s="49"/>
      <c r="R25" s="49"/>
      <c r="S25" s="36"/>
      <c r="T25" s="49"/>
      <c r="U25" s="17"/>
      <c r="V25" s="802"/>
      <c r="W25" s="803"/>
      <c r="X25" s="803"/>
      <c r="Y25" s="803"/>
    </row>
    <row r="26" spans="1:25" ht="3.75" hidden="1" customHeight="1">
      <c r="A26" s="39"/>
      <c r="B26" s="13"/>
      <c r="C26" s="13"/>
      <c r="D26" s="13"/>
      <c r="E26" s="13"/>
      <c r="F26" s="13"/>
      <c r="G26" s="13"/>
      <c r="H26" s="13"/>
      <c r="I26" s="13"/>
      <c r="J26" s="13"/>
      <c r="K26" s="13"/>
      <c r="L26" s="13"/>
      <c r="M26" s="13"/>
      <c r="N26" s="13"/>
      <c r="O26" s="13"/>
      <c r="P26" s="13"/>
      <c r="Q26" s="13"/>
      <c r="R26" s="49"/>
      <c r="S26" s="36"/>
      <c r="T26" s="49"/>
      <c r="U26" s="17"/>
    </row>
    <row r="27" spans="1:25" ht="12.75" hidden="1" customHeight="1">
      <c r="A27" s="39"/>
      <c r="B27" s="13"/>
      <c r="C27" s="13"/>
      <c r="D27" s="13"/>
      <c r="E27" s="13"/>
      <c r="F27" s="13"/>
      <c r="G27" s="13"/>
      <c r="H27" s="13"/>
      <c r="I27" s="13"/>
      <c r="J27" s="13"/>
      <c r="K27" s="13"/>
      <c r="L27" s="99" t="s">
        <v>438</v>
      </c>
      <c r="M27" s="13">
        <v>5</v>
      </c>
      <c r="N27" s="49" t="s">
        <v>439</v>
      </c>
      <c r="O27" s="13"/>
      <c r="P27" s="13" t="s">
        <v>440</v>
      </c>
      <c r="Q27" s="13"/>
      <c r="R27" s="13" t="s">
        <v>441</v>
      </c>
      <c r="S27" s="95"/>
      <c r="T27" s="63" t="s">
        <v>400</v>
      </c>
      <c r="U27" s="10"/>
      <c r="V27" s="63"/>
    </row>
    <row r="28" spans="1:25" hidden="1">
      <c r="A28" s="96"/>
      <c r="S28" s="97"/>
    </row>
    <row r="29" spans="1:25" hidden="1">
      <c r="A29" s="96"/>
      <c r="S29" s="97"/>
    </row>
    <row r="30" spans="1:25" ht="19.2" hidden="1">
      <c r="A30" s="939" t="s">
        <v>442</v>
      </c>
      <c r="B30" s="940"/>
      <c r="C30" s="940"/>
      <c r="D30" s="940"/>
      <c r="E30" s="180" t="s">
        <v>443</v>
      </c>
      <c r="J30" s="100"/>
      <c r="K30" s="101"/>
      <c r="L30" s="101"/>
      <c r="M30" s="101"/>
      <c r="N30" s="100"/>
      <c r="O30" s="101"/>
      <c r="P30" s="101"/>
      <c r="S30" s="97"/>
    </row>
    <row r="31" spans="1:25" hidden="1">
      <c r="A31" s="96"/>
      <c r="S31" s="97"/>
    </row>
    <row r="32" spans="1:25" hidden="1">
      <c r="A32" s="96"/>
      <c r="C32" s="13"/>
      <c r="I32" s="9" t="s">
        <v>444</v>
      </c>
      <c r="S32" s="97"/>
    </row>
    <row r="33" spans="1:25" hidden="1">
      <c r="A33" s="96"/>
      <c r="C33" s="13"/>
      <c r="S33" s="97"/>
    </row>
    <row r="34" spans="1:25" hidden="1">
      <c r="A34" s="96"/>
      <c r="I34" s="9" t="s">
        <v>445</v>
      </c>
      <c r="S34" s="97"/>
    </row>
    <row r="35" spans="1:25" ht="13.5" hidden="1" customHeight="1">
      <c r="A35" s="96"/>
      <c r="I35" s="921"/>
      <c r="J35" s="921"/>
      <c r="K35" s="921"/>
      <c r="L35" s="921"/>
      <c r="M35" s="921"/>
      <c r="N35" s="921"/>
      <c r="O35" s="921"/>
      <c r="P35" s="921"/>
      <c r="Q35" s="103"/>
      <c r="R35" s="103"/>
      <c r="S35" s="97"/>
      <c r="V35" s="63"/>
    </row>
    <row r="36" spans="1:25" ht="13.5" hidden="1" customHeight="1">
      <c r="A36" s="96"/>
      <c r="I36" s="921"/>
      <c r="J36" s="921"/>
      <c r="K36" s="921"/>
      <c r="L36" s="921"/>
      <c r="M36" s="921"/>
      <c r="N36" s="921"/>
      <c r="O36" s="921"/>
      <c r="P36" s="921"/>
      <c r="Q36" s="916" t="s">
        <v>446</v>
      </c>
      <c r="R36" s="917"/>
      <c r="S36" s="97"/>
      <c r="T36" s="63" t="s">
        <v>447</v>
      </c>
      <c r="V36" s="802"/>
      <c r="W36" s="803"/>
      <c r="X36" s="803"/>
      <c r="Y36" s="803"/>
    </row>
    <row r="37" spans="1:25" ht="13.5" hidden="1" customHeight="1">
      <c r="A37" s="96"/>
      <c r="I37" s="921"/>
      <c r="J37" s="921"/>
      <c r="K37" s="921"/>
      <c r="L37" s="921"/>
      <c r="M37" s="921"/>
      <c r="N37" s="921"/>
      <c r="O37" s="921"/>
      <c r="P37" s="921"/>
      <c r="Q37" s="918"/>
      <c r="R37" s="919"/>
      <c r="S37" s="97"/>
      <c r="T37" s="802" t="s">
        <v>448</v>
      </c>
      <c r="U37" s="803"/>
      <c r="V37" s="803"/>
      <c r="W37" s="803"/>
    </row>
    <row r="38" spans="1:25" ht="5.25" hidden="1" customHeight="1">
      <c r="A38" s="96"/>
      <c r="I38" s="922"/>
      <c r="J38" s="922"/>
      <c r="K38" s="922"/>
      <c r="L38" s="922"/>
      <c r="M38" s="922"/>
      <c r="N38" s="922"/>
      <c r="O38" s="922"/>
      <c r="P38" s="922"/>
      <c r="Q38" s="102"/>
      <c r="R38" s="102"/>
      <c r="S38" s="97"/>
    </row>
    <row r="39" spans="1:25" hidden="1">
      <c r="A39" s="96"/>
      <c r="S39" s="97"/>
    </row>
    <row r="40" spans="1:25" ht="12.6" hidden="1" thickBot="1">
      <c r="A40" s="96"/>
      <c r="S40" s="97"/>
    </row>
    <row r="41" spans="1:25">
      <c r="A41" s="143"/>
      <c r="B41" s="143"/>
      <c r="C41" s="143"/>
      <c r="D41" s="143"/>
      <c r="E41" s="143"/>
      <c r="F41" s="143"/>
      <c r="G41" s="143"/>
      <c r="H41" s="143"/>
      <c r="I41" s="143"/>
      <c r="J41" s="143"/>
      <c r="K41" s="143"/>
      <c r="L41" s="143"/>
      <c r="M41" s="143"/>
      <c r="N41" s="143"/>
      <c r="O41" s="143"/>
      <c r="P41" s="143"/>
      <c r="Q41" s="143"/>
      <c r="R41" s="143"/>
      <c r="S41" s="143"/>
    </row>
  </sheetData>
  <sheetProtection algorithmName="SHA-512" hashValue="vBElAxZ+nkyxzY6FLE3Omxpvl1EyXCr8U7YeCGptLdID/55eJXFIV+ObukmNDE9Re2rvrLeIQFb+sHgFox/DDw==" saltValue="Rcx6C00au1pWAxvsE47Yvg==" spinCount="100000" sheet="1" objects="1" scenarios="1"/>
  <protectedRanges>
    <protectedRange sqref="H10:H12" name="範囲4"/>
  </protectedRanges>
  <mergeCells count="77">
    <mergeCell ref="E17:G17"/>
    <mergeCell ref="A12:C12"/>
    <mergeCell ref="F12:G12"/>
    <mergeCell ref="A30:D30"/>
    <mergeCell ref="F11:G11"/>
    <mergeCell ref="C20:K20"/>
    <mergeCell ref="C21:E21"/>
    <mergeCell ref="F21:K21"/>
    <mergeCell ref="A15:C15"/>
    <mergeCell ref="A17:C17"/>
    <mergeCell ref="P10:R10"/>
    <mergeCell ref="M17:O17"/>
    <mergeCell ref="T11:U11"/>
    <mergeCell ref="T10:U10"/>
    <mergeCell ref="J12:K12"/>
    <mergeCell ref="N12:O12"/>
    <mergeCell ref="P12:R12"/>
    <mergeCell ref="T12:U12"/>
    <mergeCell ref="I17:K17"/>
    <mergeCell ref="N11:O11"/>
    <mergeCell ref="P11:R11"/>
    <mergeCell ref="P17:S17"/>
    <mergeCell ref="K15:L15"/>
    <mergeCell ref="J11:K11"/>
    <mergeCell ref="V36:Y36"/>
    <mergeCell ref="Q36:R37"/>
    <mergeCell ref="A22:R22"/>
    <mergeCell ref="D25:H25"/>
    <mergeCell ref="J25:P25"/>
    <mergeCell ref="V25:Y25"/>
    <mergeCell ref="I35:P38"/>
    <mergeCell ref="T37:W37"/>
    <mergeCell ref="N9:O9"/>
    <mergeCell ref="F9:G9"/>
    <mergeCell ref="J9:K9"/>
    <mergeCell ref="A16:C16"/>
    <mergeCell ref="D16:E16"/>
    <mergeCell ref="K16:L16"/>
    <mergeCell ref="A11:C11"/>
    <mergeCell ref="A10:C10"/>
    <mergeCell ref="F10:G10"/>
    <mergeCell ref="J10:K10"/>
    <mergeCell ref="N10:O10"/>
    <mergeCell ref="D15:F15"/>
    <mergeCell ref="D13:M13"/>
    <mergeCell ref="P9:R9"/>
    <mergeCell ref="N21:S21"/>
    <mergeCell ref="N19:S20"/>
    <mergeCell ref="A13:C13"/>
    <mergeCell ref="N13:O13"/>
    <mergeCell ref="P13:R13"/>
    <mergeCell ref="A14:C14"/>
    <mergeCell ref="D14:L14"/>
    <mergeCell ref="N14:O14"/>
    <mergeCell ref="P14:R14"/>
    <mergeCell ref="A19:A20"/>
    <mergeCell ref="B19:B21"/>
    <mergeCell ref="D19:F19"/>
    <mergeCell ref="L19:M20"/>
    <mergeCell ref="L21:M21"/>
    <mergeCell ref="A9:B9"/>
    <mergeCell ref="B1:P1"/>
    <mergeCell ref="A3:B3"/>
    <mergeCell ref="C3:D3"/>
    <mergeCell ref="E3:G3"/>
    <mergeCell ref="H3:K3"/>
    <mergeCell ref="L3:N3"/>
    <mergeCell ref="N8:O8"/>
    <mergeCell ref="P8:R8"/>
    <mergeCell ref="A4:R4"/>
    <mergeCell ref="C5:S5"/>
    <mergeCell ref="C6:S6"/>
    <mergeCell ref="A7:R7"/>
    <mergeCell ref="A8:B8"/>
    <mergeCell ref="F8:G8"/>
    <mergeCell ref="J8:K8"/>
    <mergeCell ref="A5:B6"/>
  </mergeCells>
  <phoneticPr fontId="28"/>
  <printOptions horizontalCentered="1" verticalCentered="1"/>
  <pageMargins left="0.39370078740157483" right="0.39370078740157483" top="0.59020397231334776" bottom="0.59020397231334776" header="0.51174154431801144" footer="0.51174154431801144"/>
  <pageSetup paperSize="9" scale="86"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55"/>
    <pageSetUpPr fitToPage="1"/>
  </sheetPr>
  <dimension ref="A1:BM17"/>
  <sheetViews>
    <sheetView topLeftCell="N1" zoomScale="90" zoomScaleNormal="90" zoomScaleSheetLayoutView="100" workbookViewId="0">
      <selection activeCell="Q9" sqref="Q9:Q11"/>
    </sheetView>
  </sheetViews>
  <sheetFormatPr defaultColWidth="8.88671875" defaultRowHeight="13.2"/>
  <cols>
    <col min="1" max="1" width="6.33203125" style="1" customWidth="1"/>
    <col min="2" max="2" width="9.33203125" style="1" customWidth="1"/>
    <col min="3" max="3" width="7.6640625" style="1" customWidth="1"/>
    <col min="4" max="4" width="31.109375" style="1" customWidth="1"/>
    <col min="5" max="5" width="38.6640625" style="1" customWidth="1"/>
    <col min="6" max="6" width="16.109375" style="1" customWidth="1"/>
    <col min="7" max="8" width="12.44140625" style="1" customWidth="1"/>
    <col min="9" max="10" width="10" style="1" customWidth="1"/>
    <col min="11" max="11" width="45" style="1" customWidth="1"/>
    <col min="12" max="12" width="60" style="1" customWidth="1"/>
    <col min="13" max="13" width="31.33203125" style="1" customWidth="1"/>
    <col min="14" max="15" width="25" style="1" customWidth="1"/>
    <col min="16" max="17" width="20.6640625" style="1" customWidth="1"/>
    <col min="18" max="19" width="22.44140625" style="1" customWidth="1"/>
    <col min="20" max="20" width="20" style="1" customWidth="1"/>
    <col min="21" max="21" width="6.109375" style="1" customWidth="1"/>
    <col min="22" max="22" width="20" style="1" customWidth="1"/>
    <col min="23" max="24" width="6.109375" style="1" customWidth="1"/>
    <col min="25" max="25" width="20" style="1" customWidth="1"/>
    <col min="26" max="27" width="6.109375" style="1" customWidth="1"/>
    <col min="28" max="28" width="20" style="1" customWidth="1"/>
    <col min="29" max="30" width="6.109375" style="1" customWidth="1"/>
    <col min="31" max="31" width="20" style="1" customWidth="1"/>
    <col min="32" max="33" width="6.109375" style="1" customWidth="1"/>
    <col min="34" max="34" width="20" style="1" customWidth="1"/>
    <col min="35" max="36" width="6.109375" style="1" customWidth="1"/>
    <col min="37" max="37" width="20" style="1" customWidth="1"/>
    <col min="38" max="39" width="6.109375" style="1" customWidth="1"/>
    <col min="40" max="40" width="20" style="1" customWidth="1"/>
    <col min="41" max="42" width="6.109375" style="1" customWidth="1"/>
    <col min="43" max="43" width="20" style="1" customWidth="1"/>
    <col min="44" max="44" width="6.109375" style="1" customWidth="1"/>
    <col min="45" max="45" width="22.33203125" style="1" customWidth="1"/>
    <col min="46" max="47" width="9" style="1" customWidth="1"/>
    <col min="48" max="48" width="16.33203125" style="1" customWidth="1"/>
    <col min="49" max="50" width="9" style="1" customWidth="1"/>
    <col min="51" max="53" width="8.88671875" style="1"/>
    <col min="54" max="55" width="16.109375" style="1" customWidth="1"/>
    <col min="56" max="56" width="14.109375" style="1" bestFit="1" customWidth="1"/>
    <col min="57" max="57" width="25" style="1" customWidth="1"/>
    <col min="58" max="58" width="38.6640625" style="1" bestFit="1" customWidth="1"/>
    <col min="59" max="59" width="38.6640625" style="1" customWidth="1"/>
    <col min="61" max="61" width="14.88671875" customWidth="1"/>
    <col min="62" max="62" width="13.6640625" customWidth="1"/>
    <col min="63" max="63" width="16.44140625" customWidth="1"/>
    <col min="64" max="64" width="10.88671875" hidden="1" customWidth="1"/>
    <col min="65" max="65" width="10.88671875" customWidth="1"/>
  </cols>
  <sheetData>
    <row r="1" spans="1:65" ht="21.75" customHeight="1" thickBot="1">
      <c r="A1" s="40" t="str">
        <f>記入シート!A2</f>
        <v>令和７年度　第60回茨城県アンサンブルコンテスト県大会</v>
      </c>
      <c r="B1" s="41"/>
      <c r="C1" s="41"/>
      <c r="D1" s="41"/>
      <c r="E1" s="41"/>
      <c r="F1" s="41"/>
      <c r="G1" s="40" t="s">
        <v>449</v>
      </c>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65" ht="27" thickBot="1">
      <c r="A2" s="324" t="s">
        <v>191</v>
      </c>
      <c r="B2" s="325" t="s">
        <v>450</v>
      </c>
      <c r="C2" s="326" t="s">
        <v>451</v>
      </c>
      <c r="D2" s="325" t="s">
        <v>452</v>
      </c>
      <c r="E2" s="327" t="s">
        <v>453</v>
      </c>
      <c r="F2" s="42" t="s">
        <v>454</v>
      </c>
      <c r="G2" s="43" t="s">
        <v>455</v>
      </c>
      <c r="H2" s="44" t="s">
        <v>456</v>
      </c>
      <c r="I2" s="60" t="s">
        <v>457</v>
      </c>
      <c r="J2" s="60" t="s">
        <v>458</v>
      </c>
      <c r="K2" s="44" t="s">
        <v>459</v>
      </c>
      <c r="L2" s="44" t="s">
        <v>460</v>
      </c>
      <c r="M2" s="1000" t="s">
        <v>496</v>
      </c>
      <c r="N2" s="44" t="s">
        <v>461</v>
      </c>
      <c r="O2" s="44" t="s">
        <v>462</v>
      </c>
      <c r="P2" s="1000" t="s">
        <v>495</v>
      </c>
      <c r="Q2" s="1000" t="s">
        <v>498</v>
      </c>
      <c r="R2" s="44" t="s">
        <v>463</v>
      </c>
      <c r="S2" s="44" t="s">
        <v>464</v>
      </c>
      <c r="T2" s="1001" t="s">
        <v>497</v>
      </c>
      <c r="U2" s="58" t="s">
        <v>465</v>
      </c>
      <c r="V2" s="45" t="s">
        <v>128</v>
      </c>
      <c r="W2" s="59" t="s">
        <v>341</v>
      </c>
      <c r="X2" s="58" t="s">
        <v>465</v>
      </c>
      <c r="Y2" s="45" t="s">
        <v>172</v>
      </c>
      <c r="Z2" s="59" t="s">
        <v>341</v>
      </c>
      <c r="AA2" s="58" t="s">
        <v>465</v>
      </c>
      <c r="AB2" s="45" t="s">
        <v>175</v>
      </c>
      <c r="AC2" s="59" t="s">
        <v>341</v>
      </c>
      <c r="AD2" s="58" t="s">
        <v>465</v>
      </c>
      <c r="AE2" s="44" t="s">
        <v>177</v>
      </c>
      <c r="AF2" s="59" t="s">
        <v>341</v>
      </c>
      <c r="AG2" s="58" t="s">
        <v>465</v>
      </c>
      <c r="AH2" s="44" t="s">
        <v>180</v>
      </c>
      <c r="AI2" s="59" t="s">
        <v>341</v>
      </c>
      <c r="AJ2" s="58" t="s">
        <v>465</v>
      </c>
      <c r="AK2" s="44" t="s">
        <v>181</v>
      </c>
      <c r="AL2" s="59" t="s">
        <v>341</v>
      </c>
      <c r="AM2" s="58" t="s">
        <v>465</v>
      </c>
      <c r="AN2" s="44" t="s">
        <v>182</v>
      </c>
      <c r="AO2" s="59" t="s">
        <v>341</v>
      </c>
      <c r="AP2" s="58" t="s">
        <v>465</v>
      </c>
      <c r="AQ2" s="45" t="s">
        <v>183</v>
      </c>
      <c r="AR2" s="57" t="s">
        <v>341</v>
      </c>
      <c r="AS2" s="66" t="s">
        <v>302</v>
      </c>
      <c r="AT2" s="65" t="s">
        <v>466</v>
      </c>
      <c r="AU2" s="59" t="s">
        <v>467</v>
      </c>
      <c r="AV2" s="965" t="s">
        <v>468</v>
      </c>
      <c r="AW2" s="966"/>
      <c r="AX2" s="57" t="s">
        <v>469</v>
      </c>
      <c r="AY2" s="128" t="s">
        <v>470</v>
      </c>
      <c r="AZ2" s="128" t="s">
        <v>471</v>
      </c>
      <c r="BA2" s="128" t="s">
        <v>472</v>
      </c>
      <c r="BB2" s="44" t="s">
        <v>473</v>
      </c>
      <c r="BC2" s="60" t="s">
        <v>78</v>
      </c>
      <c r="BD2" s="117" t="s">
        <v>234</v>
      </c>
      <c r="BE2" s="127" t="s">
        <v>474</v>
      </c>
      <c r="BF2" s="129" t="s">
        <v>76</v>
      </c>
      <c r="BG2" s="182" t="s">
        <v>80</v>
      </c>
      <c r="BH2" s="128" t="s">
        <v>83</v>
      </c>
      <c r="BI2" s="60" t="s">
        <v>86</v>
      </c>
      <c r="BJ2" s="60" t="s">
        <v>90</v>
      </c>
      <c r="BK2" s="141" t="s">
        <v>86</v>
      </c>
      <c r="BL2" s="142" t="s">
        <v>312</v>
      </c>
      <c r="BM2" s="57" t="s">
        <v>475</v>
      </c>
    </row>
    <row r="3" spans="1:65" ht="18.600000000000001" customHeight="1" thickBot="1">
      <c r="A3" s="941">
        <f>記入シート!F63</f>
        <v>0</v>
      </c>
      <c r="B3" s="944">
        <f>記入シート!$F$12</f>
        <v>0</v>
      </c>
      <c r="C3" s="950">
        <f>記入シート!F13</f>
        <v>0</v>
      </c>
      <c r="D3" s="953">
        <f>記入シート!$F$14</f>
        <v>0</v>
      </c>
      <c r="E3" s="956">
        <f>記入シート!$F$15</f>
        <v>0</v>
      </c>
      <c r="F3" s="967" t="s">
        <v>476</v>
      </c>
      <c r="G3" s="959">
        <f>記入シート!F31</f>
        <v>0</v>
      </c>
      <c r="H3" s="950">
        <f>記入シート!F32</f>
        <v>0</v>
      </c>
      <c r="I3" s="950">
        <f>記入シート!F64</f>
        <v>0</v>
      </c>
      <c r="J3" s="950">
        <f>記入シート!F65</f>
        <v>0</v>
      </c>
      <c r="K3" s="953">
        <f>記入シート!F33</f>
        <v>0</v>
      </c>
      <c r="L3" s="953">
        <f>記入シート!F34</f>
        <v>0</v>
      </c>
      <c r="M3" s="953">
        <f>記入シート!F35</f>
        <v>0</v>
      </c>
      <c r="N3" s="953">
        <f>記入シート!F36</f>
        <v>0</v>
      </c>
      <c r="O3" s="953">
        <f>記入シート!F37</f>
        <v>0</v>
      </c>
      <c r="P3" s="953">
        <f>記入シート!F38</f>
        <v>0</v>
      </c>
      <c r="Q3" s="953">
        <f>記入シート!F39</f>
        <v>0</v>
      </c>
      <c r="R3" s="953">
        <f>記入シート!F40</f>
        <v>0</v>
      </c>
      <c r="S3" s="953">
        <f>記入シート!F41</f>
        <v>0</v>
      </c>
      <c r="T3" s="962">
        <f>記入シート!F42</f>
        <v>0</v>
      </c>
      <c r="U3" s="130">
        <f>記入シート!F44</f>
        <v>0</v>
      </c>
      <c r="V3" s="950">
        <f>記入シート!F43</f>
        <v>0</v>
      </c>
      <c r="W3" s="947">
        <f>記入シート!I44</f>
        <v>0</v>
      </c>
      <c r="X3" s="130">
        <f>記入シート!F46</f>
        <v>0</v>
      </c>
      <c r="Y3" s="950">
        <f>記入シート!F45</f>
        <v>0</v>
      </c>
      <c r="Z3" s="947">
        <f>記入シート!I46</f>
        <v>0</v>
      </c>
      <c r="AA3" s="130">
        <f>記入シート!F48</f>
        <v>0</v>
      </c>
      <c r="AB3" s="950">
        <f>記入シート!F47</f>
        <v>0</v>
      </c>
      <c r="AC3" s="947">
        <f>記入シート!I48</f>
        <v>0</v>
      </c>
      <c r="AD3" s="130">
        <f>記入シート!F50</f>
        <v>0</v>
      </c>
      <c r="AE3" s="950" t="str">
        <f>IF(記入シート!F49="","",記入シート!F49)</f>
        <v/>
      </c>
      <c r="AF3" s="947" t="str">
        <f>IF(記入シート!I50=0,"",記入シート!I50)</f>
        <v/>
      </c>
      <c r="AG3" s="130">
        <f>記入シート!F52</f>
        <v>0</v>
      </c>
      <c r="AH3" s="950" t="str">
        <f>IF(記入シート!F51="","",記入シート!F51)</f>
        <v/>
      </c>
      <c r="AI3" s="947" t="str">
        <f>IF(記入シート!I52=0,"",記入シート!I52)</f>
        <v/>
      </c>
      <c r="AJ3" s="130">
        <f>記入シート!F54</f>
        <v>0</v>
      </c>
      <c r="AK3" s="950" t="str">
        <f>IF(記入シート!F53="","",記入シート!F53)</f>
        <v/>
      </c>
      <c r="AL3" s="947" t="str">
        <f>IF(記入シート!I54=0,"",記入シート!I54)</f>
        <v/>
      </c>
      <c r="AM3" s="130">
        <f>記入シート!F56</f>
        <v>0</v>
      </c>
      <c r="AN3" s="950">
        <f>記入シート!F55</f>
        <v>0</v>
      </c>
      <c r="AO3" s="947" t="str">
        <f>IF(記入シート!I56=0,"",記入シート!I56)</f>
        <v/>
      </c>
      <c r="AP3" s="130">
        <f>記入シート!F58</f>
        <v>0</v>
      </c>
      <c r="AQ3" s="947" t="str">
        <f>IF(記入シート!F57="","",記入シート!F57)</f>
        <v/>
      </c>
      <c r="AR3" s="941" t="str">
        <f>IF(記入シート!I58=0,"",記入シート!I58)</f>
        <v/>
      </c>
      <c r="AS3" s="944" t="str">
        <f>IF(記入シート!F59="","",記入シート!F59)</f>
        <v/>
      </c>
      <c r="AT3" s="950">
        <f>IF(記入シート!I59=0,,記入シート!I59)</f>
        <v>0</v>
      </c>
      <c r="AU3" s="947" t="str">
        <f>IF(記入シート!F60=0,"",記入シート!F60)</f>
        <v/>
      </c>
      <c r="AV3" s="944" t="e">
        <f>申込書A!D23</f>
        <v>#N/A</v>
      </c>
      <c r="AW3" s="947">
        <f>申込書A!C22</f>
        <v>0</v>
      </c>
      <c r="AX3" s="941" t="str">
        <f>IF(記入シート!F62=0,"",記入シート!F62)</f>
        <v/>
      </c>
      <c r="AY3" s="970">
        <f>前売入場券・参加負担金等!H10</f>
        <v>0</v>
      </c>
      <c r="AZ3" s="973">
        <f>前売入場券・参加負担金等!H11</f>
        <v>0</v>
      </c>
      <c r="BA3" s="973">
        <f>前売入場券・参加負担金等!H12</f>
        <v>0</v>
      </c>
      <c r="BB3" s="973">
        <f>記入シート!F17</f>
        <v>0</v>
      </c>
      <c r="BC3" s="973">
        <f>記入シート!F21</f>
        <v>0</v>
      </c>
      <c r="BD3" s="976">
        <f>記入シート!F18</f>
        <v>0</v>
      </c>
      <c r="BE3" s="973">
        <f>記入シート!F19</f>
        <v>0</v>
      </c>
      <c r="BF3" s="973">
        <f>記入シート!F20</f>
        <v>0</v>
      </c>
      <c r="BG3" s="973">
        <f>記入シート!F22</f>
        <v>0</v>
      </c>
      <c r="BH3" s="983">
        <f>記入シート!F23</f>
        <v>0</v>
      </c>
      <c r="BI3" s="986">
        <f>記入シート!F24</f>
        <v>0</v>
      </c>
      <c r="BJ3" s="986">
        <f>記入シート!F25</f>
        <v>0</v>
      </c>
      <c r="BK3" s="980">
        <f>記入シート!F26</f>
        <v>0</v>
      </c>
      <c r="BL3" s="979" t="str">
        <f>記入シート!F66</f>
        <v>承諾する</v>
      </c>
      <c r="BM3" s="979">
        <f>記入シート!I67</f>
        <v>0</v>
      </c>
    </row>
    <row r="4" spans="1:65" ht="18.600000000000001" customHeight="1" thickBot="1">
      <c r="A4" s="942"/>
      <c r="B4" s="945"/>
      <c r="C4" s="951"/>
      <c r="D4" s="954"/>
      <c r="E4" s="957"/>
      <c r="F4" s="968"/>
      <c r="G4" s="960"/>
      <c r="H4" s="951"/>
      <c r="I4" s="951"/>
      <c r="J4" s="951"/>
      <c r="K4" s="954"/>
      <c r="L4" s="954"/>
      <c r="M4" s="954"/>
      <c r="N4" s="954"/>
      <c r="O4" s="954"/>
      <c r="P4" s="954"/>
      <c r="Q4" s="954"/>
      <c r="R4" s="954"/>
      <c r="S4" s="954"/>
      <c r="T4" s="963"/>
      <c r="U4" s="154">
        <f>記入シート!G44</f>
        <v>0</v>
      </c>
      <c r="V4" s="951"/>
      <c r="W4" s="948"/>
      <c r="X4" s="154">
        <f>記入シート!G46</f>
        <v>0</v>
      </c>
      <c r="Y4" s="951"/>
      <c r="Z4" s="948"/>
      <c r="AA4" s="154">
        <f>記入シート!G48</f>
        <v>0</v>
      </c>
      <c r="AB4" s="951"/>
      <c r="AC4" s="948"/>
      <c r="AD4" s="154">
        <f>記入シート!G50</f>
        <v>0</v>
      </c>
      <c r="AE4" s="951"/>
      <c r="AF4" s="948"/>
      <c r="AG4" s="154">
        <f>記入シート!G52</f>
        <v>0</v>
      </c>
      <c r="AH4" s="951"/>
      <c r="AI4" s="948"/>
      <c r="AJ4" s="154">
        <f>記入シート!G54</f>
        <v>0</v>
      </c>
      <c r="AK4" s="951"/>
      <c r="AL4" s="948"/>
      <c r="AM4" s="154">
        <f>記入シート!G56</f>
        <v>0</v>
      </c>
      <c r="AN4" s="951"/>
      <c r="AO4" s="948"/>
      <c r="AP4" s="154">
        <f>記入シート!G58</f>
        <v>0</v>
      </c>
      <c r="AQ4" s="948"/>
      <c r="AR4" s="942"/>
      <c r="AS4" s="945"/>
      <c r="AT4" s="951"/>
      <c r="AU4" s="948"/>
      <c r="AV4" s="945"/>
      <c r="AW4" s="948"/>
      <c r="AX4" s="942"/>
      <c r="AY4" s="971"/>
      <c r="AZ4" s="974"/>
      <c r="BA4" s="974"/>
      <c r="BB4" s="974"/>
      <c r="BC4" s="974"/>
      <c r="BD4" s="977"/>
      <c r="BE4" s="974"/>
      <c r="BF4" s="974"/>
      <c r="BG4" s="974"/>
      <c r="BH4" s="984"/>
      <c r="BI4" s="987"/>
      <c r="BJ4" s="987"/>
      <c r="BK4" s="981"/>
      <c r="BL4" s="979"/>
      <c r="BM4" s="979"/>
    </row>
    <row r="5" spans="1:65" ht="18.600000000000001" customHeight="1" thickBot="1">
      <c r="A5" s="943"/>
      <c r="B5" s="946"/>
      <c r="C5" s="952"/>
      <c r="D5" s="955"/>
      <c r="E5" s="958"/>
      <c r="F5" s="969"/>
      <c r="G5" s="961"/>
      <c r="H5" s="952"/>
      <c r="I5" s="952"/>
      <c r="J5" s="952"/>
      <c r="K5" s="955"/>
      <c r="L5" s="955"/>
      <c r="M5" s="955"/>
      <c r="N5" s="955"/>
      <c r="O5" s="955"/>
      <c r="P5" s="955"/>
      <c r="Q5" s="955"/>
      <c r="R5" s="955"/>
      <c r="S5" s="955"/>
      <c r="T5" s="964"/>
      <c r="U5" s="328">
        <f>記入シート!H44</f>
        <v>0</v>
      </c>
      <c r="V5" s="952"/>
      <c r="W5" s="949"/>
      <c r="X5" s="328">
        <f>記入シート!H46</f>
        <v>0</v>
      </c>
      <c r="Y5" s="952"/>
      <c r="Z5" s="949"/>
      <c r="AA5" s="328">
        <f>記入シート!H48</f>
        <v>0</v>
      </c>
      <c r="AB5" s="952"/>
      <c r="AC5" s="949"/>
      <c r="AD5" s="328">
        <f>記入シート!H50</f>
        <v>0</v>
      </c>
      <c r="AE5" s="952"/>
      <c r="AF5" s="949"/>
      <c r="AG5" s="328">
        <f>記入シート!H52</f>
        <v>0</v>
      </c>
      <c r="AH5" s="952"/>
      <c r="AI5" s="949"/>
      <c r="AJ5" s="328">
        <f>記入シート!H54</f>
        <v>0</v>
      </c>
      <c r="AK5" s="952"/>
      <c r="AL5" s="949"/>
      <c r="AM5" s="328">
        <f>記入シート!H56</f>
        <v>0</v>
      </c>
      <c r="AN5" s="952"/>
      <c r="AO5" s="949"/>
      <c r="AP5" s="328">
        <f>記入シート!H58</f>
        <v>0</v>
      </c>
      <c r="AQ5" s="949"/>
      <c r="AR5" s="943"/>
      <c r="AS5" s="946"/>
      <c r="AT5" s="952"/>
      <c r="AU5" s="949"/>
      <c r="AV5" s="946"/>
      <c r="AW5" s="949"/>
      <c r="AX5" s="943"/>
      <c r="AY5" s="972"/>
      <c r="AZ5" s="975"/>
      <c r="BA5" s="975"/>
      <c r="BB5" s="975"/>
      <c r="BC5" s="975"/>
      <c r="BD5" s="978"/>
      <c r="BE5" s="975"/>
      <c r="BF5" s="975"/>
      <c r="BG5" s="975"/>
      <c r="BH5" s="985"/>
      <c r="BI5" s="988"/>
      <c r="BJ5" s="988"/>
      <c r="BK5" s="982"/>
      <c r="BL5" s="979"/>
      <c r="BM5" s="979"/>
    </row>
    <row r="6" spans="1:65" ht="18.600000000000001" customHeight="1" thickBot="1">
      <c r="A6" s="941">
        <f>記入シート!J63</f>
        <v>0</v>
      </c>
      <c r="B6" s="944" t="str">
        <f>IF(G6="","",記入シート!$F$12)</f>
        <v/>
      </c>
      <c r="C6" s="950">
        <f>記入シート!F13</f>
        <v>0</v>
      </c>
      <c r="D6" s="953" t="str">
        <f>IF(G6="","",記入シート!$F$14)</f>
        <v/>
      </c>
      <c r="E6" s="956" t="str">
        <f>IF(G6="","",記入シート!$F$15)</f>
        <v/>
      </c>
      <c r="F6" s="941" t="str">
        <f>IF(G6="","","Ｂグループ")</f>
        <v/>
      </c>
      <c r="G6" s="959" t="str">
        <f>IF(記入シート!J31="","",記入シート!J31)</f>
        <v/>
      </c>
      <c r="H6" s="950" t="str">
        <f>IF(記入シート!J32="","",記入シート!J32)</f>
        <v/>
      </c>
      <c r="I6" s="950">
        <f>記入シート!J64</f>
        <v>0</v>
      </c>
      <c r="J6" s="950" t="str">
        <f>IF(記入シート!J65="","",記入シート!J65)</f>
        <v/>
      </c>
      <c r="K6" s="953" t="str">
        <f>IF(記入シート!J33="","",記入シート!J33)</f>
        <v/>
      </c>
      <c r="L6" s="953" t="str">
        <f>IF(記入シート!J34="","",記入シート!J34)</f>
        <v/>
      </c>
      <c r="M6" s="953" t="str">
        <f>IF(記入シート!J35="","",記入シート!J35)</f>
        <v/>
      </c>
      <c r="N6" s="953" t="str">
        <f>IF(記入シート!J36="","",記入シート!J36)</f>
        <v/>
      </c>
      <c r="O6" s="953" t="str">
        <f>IF(記入シート!J37="","",記入シート!J37)</f>
        <v/>
      </c>
      <c r="P6" s="953" t="str">
        <f>IF(記入シート!J38="","",記入シート!J38)</f>
        <v/>
      </c>
      <c r="Q6" s="953" t="str">
        <f>IF(記入シート!J39="","",記入シート!J39)</f>
        <v/>
      </c>
      <c r="R6" s="953" t="str">
        <f>IF(記入シート!J40="","",記入シート!J40)</f>
        <v/>
      </c>
      <c r="S6" s="953" t="str">
        <f>IF(記入シート!J41="","",記入シート!J41)</f>
        <v/>
      </c>
      <c r="T6" s="962" t="str">
        <f>IF(記入シート!J42="","",記入シート!J42)</f>
        <v/>
      </c>
      <c r="U6" s="130">
        <f>記入シート!J44</f>
        <v>0</v>
      </c>
      <c r="V6" s="950" t="str">
        <f>IF(記入シート!J43="","",記入シート!J43)</f>
        <v/>
      </c>
      <c r="W6" s="947" t="str">
        <f>IF(記入シート!M44=0,"",記入シート!M44)</f>
        <v/>
      </c>
      <c r="X6" s="130">
        <f>記入シート!J46</f>
        <v>0</v>
      </c>
      <c r="Y6" s="950" t="str">
        <f>IF(記入シート!J45="","",記入シート!J45)</f>
        <v/>
      </c>
      <c r="Z6" s="947" t="str">
        <f>IF(記入シート!M46=0,"",記入シート!M46)</f>
        <v/>
      </c>
      <c r="AA6" s="130">
        <f>記入シート!J48</f>
        <v>0</v>
      </c>
      <c r="AB6" s="950" t="str">
        <f>IF(記入シート!J47="","",記入シート!J47)</f>
        <v/>
      </c>
      <c r="AC6" s="947" t="str">
        <f>IF(記入シート!M48=0,"",記入シート!M48)</f>
        <v/>
      </c>
      <c r="AD6" s="130">
        <f>記入シート!J50</f>
        <v>0</v>
      </c>
      <c r="AE6" s="950" t="str">
        <f>IF(記入シート!J49="","",記入シート!J49)</f>
        <v/>
      </c>
      <c r="AF6" s="947" t="str">
        <f>IF(記入シート!M50=0,"",記入シート!M50)</f>
        <v/>
      </c>
      <c r="AG6" s="130">
        <f>記入シート!J52</f>
        <v>0</v>
      </c>
      <c r="AH6" s="950" t="str">
        <f>IF(記入シート!J51="","",記入シート!J51)</f>
        <v/>
      </c>
      <c r="AI6" s="947" t="str">
        <f>IF(記入シート!M52=0,"",記入シート!M52)</f>
        <v/>
      </c>
      <c r="AJ6" s="130">
        <f>記入シート!J54</f>
        <v>0</v>
      </c>
      <c r="AK6" s="950" t="str">
        <f>IF(記入シート!J53="","",記入シート!J53)</f>
        <v/>
      </c>
      <c r="AL6" s="947" t="str">
        <f>IF(記入シート!M54=0,"",記入シート!M54)</f>
        <v/>
      </c>
      <c r="AM6" s="130">
        <f>記入シート!J56</f>
        <v>0</v>
      </c>
      <c r="AN6" s="950" t="str">
        <f>IF(記入シート!J55="","",記入シート!J55)</f>
        <v/>
      </c>
      <c r="AO6" s="947" t="str">
        <f>IF(記入シート!M56=0,"",記入シート!M56)</f>
        <v/>
      </c>
      <c r="AP6" s="130">
        <f>記入シート!J58</f>
        <v>0</v>
      </c>
      <c r="AQ6" s="947" t="str">
        <f>IF(記入シート!J57="","",記入シート!J57)</f>
        <v/>
      </c>
      <c r="AR6" s="941" t="str">
        <f>IF(記入シート!M58=0,"",記入シート!M58)</f>
        <v/>
      </c>
      <c r="AS6" s="944" t="str">
        <f>IF(記入シート!J59="","",記入シート!J59)</f>
        <v/>
      </c>
      <c r="AT6" s="950">
        <f>IF(記入シート!M59=0,,記入シート!M59)</f>
        <v>0</v>
      </c>
      <c r="AU6" s="947" t="str">
        <f>IF(記入シート!J60=0,"",記入シート!J60)</f>
        <v/>
      </c>
      <c r="AV6" s="944" t="e">
        <f>申込書B!D23</f>
        <v>#N/A</v>
      </c>
      <c r="AW6" s="947">
        <f>申込書B!C22</f>
        <v>0</v>
      </c>
      <c r="AX6" s="941" t="str">
        <f>IF(記入シート!J62=0,"",記入シート!J62)</f>
        <v/>
      </c>
      <c r="AY6" s="41"/>
      <c r="AZ6" s="41"/>
      <c r="BA6" s="41"/>
      <c r="BB6" s="41"/>
      <c r="BC6" s="41"/>
      <c r="BD6" s="41"/>
      <c r="BE6" s="41"/>
      <c r="BF6" s="41"/>
      <c r="BG6" s="41"/>
      <c r="BL6" s="979">
        <f>記入シート!J66</f>
        <v>0</v>
      </c>
      <c r="BM6" s="979">
        <f>記入シート!M67</f>
        <v>0</v>
      </c>
    </row>
    <row r="7" spans="1:65" ht="18.600000000000001" customHeight="1" thickBot="1">
      <c r="A7" s="942"/>
      <c r="B7" s="945"/>
      <c r="C7" s="951"/>
      <c r="D7" s="954"/>
      <c r="E7" s="957"/>
      <c r="F7" s="942"/>
      <c r="G7" s="960"/>
      <c r="H7" s="951"/>
      <c r="I7" s="951"/>
      <c r="J7" s="951"/>
      <c r="K7" s="954"/>
      <c r="L7" s="954"/>
      <c r="M7" s="954"/>
      <c r="N7" s="954"/>
      <c r="O7" s="954"/>
      <c r="P7" s="954"/>
      <c r="Q7" s="954"/>
      <c r="R7" s="954"/>
      <c r="S7" s="954"/>
      <c r="T7" s="963"/>
      <c r="U7" s="154">
        <f>記入シート!K44</f>
        <v>0</v>
      </c>
      <c r="V7" s="951"/>
      <c r="W7" s="948"/>
      <c r="X7" s="154">
        <f>記入シート!K46</f>
        <v>0</v>
      </c>
      <c r="Y7" s="951"/>
      <c r="Z7" s="948"/>
      <c r="AA7" s="154">
        <f>記入シート!K48</f>
        <v>0</v>
      </c>
      <c r="AB7" s="951"/>
      <c r="AC7" s="948"/>
      <c r="AD7" s="154">
        <f>記入シート!K50</f>
        <v>0</v>
      </c>
      <c r="AE7" s="951"/>
      <c r="AF7" s="948"/>
      <c r="AG7" s="154">
        <f>記入シート!K52</f>
        <v>0</v>
      </c>
      <c r="AH7" s="951"/>
      <c r="AI7" s="948"/>
      <c r="AJ7" s="154">
        <f>記入シート!K54</f>
        <v>0</v>
      </c>
      <c r="AK7" s="951"/>
      <c r="AL7" s="948"/>
      <c r="AM7" s="154">
        <f>記入シート!K56</f>
        <v>0</v>
      </c>
      <c r="AN7" s="951"/>
      <c r="AO7" s="948"/>
      <c r="AP7" s="154">
        <f>記入シート!K58</f>
        <v>0</v>
      </c>
      <c r="AQ7" s="948"/>
      <c r="AR7" s="942"/>
      <c r="AS7" s="945"/>
      <c r="AT7" s="951"/>
      <c r="AU7" s="948"/>
      <c r="AV7" s="945"/>
      <c r="AW7" s="948"/>
      <c r="AX7" s="942"/>
      <c r="AY7" s="41"/>
      <c r="AZ7" s="41"/>
      <c r="BA7" s="41"/>
      <c r="BB7" s="41"/>
      <c r="BC7" s="41"/>
      <c r="BD7" s="41"/>
      <c r="BE7" s="41"/>
      <c r="BF7" s="41"/>
      <c r="BG7" s="41"/>
      <c r="BL7" s="979"/>
      <c r="BM7" s="979"/>
    </row>
    <row r="8" spans="1:65" ht="18.600000000000001" customHeight="1" thickBot="1">
      <c r="A8" s="943"/>
      <c r="B8" s="946"/>
      <c r="C8" s="952"/>
      <c r="D8" s="955"/>
      <c r="E8" s="958"/>
      <c r="F8" s="943"/>
      <c r="G8" s="961"/>
      <c r="H8" s="952"/>
      <c r="I8" s="952"/>
      <c r="J8" s="952"/>
      <c r="K8" s="955"/>
      <c r="L8" s="955"/>
      <c r="M8" s="955"/>
      <c r="N8" s="955"/>
      <c r="O8" s="955"/>
      <c r="P8" s="955"/>
      <c r="Q8" s="955"/>
      <c r="R8" s="955"/>
      <c r="S8" s="955"/>
      <c r="T8" s="964"/>
      <c r="U8" s="328">
        <f>記入シート!L44</f>
        <v>0</v>
      </c>
      <c r="V8" s="952"/>
      <c r="W8" s="949"/>
      <c r="X8" s="328">
        <f>記入シート!L46</f>
        <v>0</v>
      </c>
      <c r="Y8" s="952"/>
      <c r="Z8" s="949"/>
      <c r="AA8" s="328">
        <f>記入シート!L48</f>
        <v>0</v>
      </c>
      <c r="AB8" s="952"/>
      <c r="AC8" s="949"/>
      <c r="AD8" s="328">
        <f>記入シート!L50</f>
        <v>0</v>
      </c>
      <c r="AE8" s="952"/>
      <c r="AF8" s="949"/>
      <c r="AG8" s="328">
        <f>記入シート!L52</f>
        <v>0</v>
      </c>
      <c r="AH8" s="952"/>
      <c r="AI8" s="949"/>
      <c r="AJ8" s="328">
        <f>記入シート!L54</f>
        <v>0</v>
      </c>
      <c r="AK8" s="952"/>
      <c r="AL8" s="949"/>
      <c r="AM8" s="328">
        <f>記入シート!L56</f>
        <v>0</v>
      </c>
      <c r="AN8" s="952"/>
      <c r="AO8" s="949"/>
      <c r="AP8" s="328">
        <f>記入シート!L58</f>
        <v>0</v>
      </c>
      <c r="AQ8" s="949"/>
      <c r="AR8" s="943"/>
      <c r="AS8" s="946"/>
      <c r="AT8" s="952"/>
      <c r="AU8" s="949"/>
      <c r="AV8" s="946"/>
      <c r="AW8" s="949"/>
      <c r="AX8" s="943"/>
      <c r="AY8" s="41"/>
      <c r="AZ8" s="41"/>
      <c r="BA8" s="41"/>
      <c r="BB8" s="41"/>
      <c r="BC8" s="41"/>
      <c r="BD8" s="41"/>
      <c r="BE8" s="41"/>
      <c r="BF8" s="41"/>
      <c r="BG8" s="41"/>
      <c r="BL8" s="979"/>
      <c r="BM8" s="979"/>
    </row>
    <row r="9" spans="1:65" ht="18.600000000000001" customHeight="1" thickBot="1">
      <c r="A9" s="941">
        <f>記入シート!N63</f>
        <v>0</v>
      </c>
      <c r="B9" s="944" t="str">
        <f>IF(G9="","",記入シート!$F$12)</f>
        <v/>
      </c>
      <c r="C9" s="950">
        <f>記入シート!F13</f>
        <v>0</v>
      </c>
      <c r="D9" s="953" t="str">
        <f>IF(G9="","",記入シート!$F$14)</f>
        <v/>
      </c>
      <c r="E9" s="956" t="str">
        <f>IF(G9="","",記入シート!$F$15)</f>
        <v/>
      </c>
      <c r="F9" s="941" t="str">
        <f>IF(G9="","","Ｃグループ")</f>
        <v/>
      </c>
      <c r="G9" s="959" t="str">
        <f>IF(記入シート!N31="","",記入シート!N31)</f>
        <v/>
      </c>
      <c r="H9" s="950" t="str">
        <f>IF(記入シート!N32="","",記入シート!N32)</f>
        <v/>
      </c>
      <c r="I9" s="950">
        <f>記入シート!N64</f>
        <v>0</v>
      </c>
      <c r="J9" s="950" t="str">
        <f>IF(記入シート!N65="","",記入シート!N65)</f>
        <v/>
      </c>
      <c r="K9" s="953" t="str">
        <f>IF(記入シート!N33="","",記入シート!N33)</f>
        <v/>
      </c>
      <c r="L9" s="953" t="str">
        <f>IF(記入シート!N34="","",記入シート!N34)</f>
        <v/>
      </c>
      <c r="M9" s="953" t="str">
        <f>IF(記入シート!N35="","",記入シート!N35)</f>
        <v/>
      </c>
      <c r="N9" s="953" t="str">
        <f>IF(記入シート!N36="","",記入シート!N36)</f>
        <v/>
      </c>
      <c r="O9" s="953" t="str">
        <f>IF(記入シート!N37="","",記入シート!N37)</f>
        <v/>
      </c>
      <c r="P9" s="953" t="str">
        <f>IF(記入シート!N38="","",記入シート!N38)</f>
        <v/>
      </c>
      <c r="Q9" s="953" t="str">
        <f>IF(記入シート!N39="","",記入シート!N39)</f>
        <v/>
      </c>
      <c r="R9" s="953" t="str">
        <f>IF(記入シート!N40="","",記入シート!N40)</f>
        <v/>
      </c>
      <c r="S9" s="953" t="str">
        <f>IF(記入シート!N41="","",記入シート!N41)</f>
        <v/>
      </c>
      <c r="T9" s="962" t="str">
        <f>IF(記入シート!N42="","",記入シート!N42)</f>
        <v/>
      </c>
      <c r="U9" s="130">
        <f>記入シート!N44</f>
        <v>0</v>
      </c>
      <c r="V9" s="950" t="str">
        <f>IF(記入シート!N43="","",記入シート!N43)</f>
        <v/>
      </c>
      <c r="W9" s="947" t="str">
        <f>IF(記入シート!Q44=0,"",記入シート!Q44)</f>
        <v/>
      </c>
      <c r="X9" s="130">
        <f>記入シート!N46</f>
        <v>0</v>
      </c>
      <c r="Y9" s="950" t="str">
        <f>IF(記入シート!N45="","",記入シート!N45)</f>
        <v/>
      </c>
      <c r="Z9" s="947" t="str">
        <f>IF(記入シート!Q46=0,"",記入シート!Q46)</f>
        <v/>
      </c>
      <c r="AA9" s="130">
        <f>記入シート!N48</f>
        <v>0</v>
      </c>
      <c r="AB9" s="950" t="str">
        <f>IF(記入シート!N47="","",記入シート!N47)</f>
        <v/>
      </c>
      <c r="AC9" s="947" t="str">
        <f>IF(記入シート!Q48=0,"",記入シート!Q48)</f>
        <v/>
      </c>
      <c r="AD9" s="130">
        <f>記入シート!N50</f>
        <v>0</v>
      </c>
      <c r="AE9" s="950" t="str">
        <f>IF(記入シート!N49="","",記入シート!N49)</f>
        <v/>
      </c>
      <c r="AF9" s="947" t="str">
        <f>IF(記入シート!Q50=0,"",記入シート!Q50)</f>
        <v/>
      </c>
      <c r="AG9" s="130">
        <f>記入シート!N52</f>
        <v>0</v>
      </c>
      <c r="AH9" s="950" t="str">
        <f>IF(記入シート!N51="","",記入シート!N51)</f>
        <v/>
      </c>
      <c r="AI9" s="947" t="str">
        <f>IF(記入シート!Q52=0,"",記入シート!Q52)</f>
        <v/>
      </c>
      <c r="AJ9" s="130">
        <f>記入シート!N54</f>
        <v>0</v>
      </c>
      <c r="AK9" s="950" t="str">
        <f>IF(記入シート!N53="","",記入シート!N53)</f>
        <v/>
      </c>
      <c r="AL9" s="947" t="str">
        <f>IF(記入シート!Q54=0,"",記入シート!Q54)</f>
        <v/>
      </c>
      <c r="AM9" s="130">
        <f>記入シート!N56</f>
        <v>0</v>
      </c>
      <c r="AN9" s="950" t="str">
        <f>IF(記入シート!N55="","",記入シート!N55)</f>
        <v/>
      </c>
      <c r="AO9" s="947" t="str">
        <f>IF(記入シート!Q56=0,"",記入シート!Q56)</f>
        <v/>
      </c>
      <c r="AP9" s="130">
        <f>記入シート!N58</f>
        <v>0</v>
      </c>
      <c r="AQ9" s="947" t="str">
        <f>IF(記入シート!N57="","",記入シート!N57)</f>
        <v/>
      </c>
      <c r="AR9" s="941" t="str">
        <f>IF(記入シート!Q58=0,"",記入シート!Q58)</f>
        <v/>
      </c>
      <c r="AS9" s="944" t="str">
        <f>IF(記入シート!N59="","",記入シート!N59)</f>
        <v/>
      </c>
      <c r="AT9" s="950">
        <f>IF(記入シート!Q59=0,,記入シート!Q59)</f>
        <v>0</v>
      </c>
      <c r="AU9" s="947" t="str">
        <f>IF(記入シート!N60=0,"",記入シート!N60)</f>
        <v/>
      </c>
      <c r="AV9" s="944" t="e">
        <f>申込書C!D23</f>
        <v>#N/A</v>
      </c>
      <c r="AW9" s="947">
        <f>申込書C!C22</f>
        <v>0</v>
      </c>
      <c r="AX9" s="941" t="str">
        <f>IF(記入シート!N62=0,"",記入シート!N62)</f>
        <v/>
      </c>
      <c r="AY9" s="41"/>
      <c r="AZ9" s="41"/>
      <c r="BA9" s="41"/>
      <c r="BB9" s="41"/>
      <c r="BC9" s="41"/>
      <c r="BD9" s="41"/>
      <c r="BE9" s="41"/>
      <c r="BF9" s="41"/>
      <c r="BG9" s="41"/>
      <c r="BL9" s="979">
        <f>記入シート!N66</f>
        <v>0</v>
      </c>
      <c r="BM9" s="979">
        <f>記入シート!Q67</f>
        <v>0</v>
      </c>
    </row>
    <row r="10" spans="1:65" ht="18.600000000000001" customHeight="1" thickBot="1">
      <c r="A10" s="942"/>
      <c r="B10" s="945"/>
      <c r="C10" s="951"/>
      <c r="D10" s="954"/>
      <c r="E10" s="957"/>
      <c r="F10" s="942"/>
      <c r="G10" s="960"/>
      <c r="H10" s="951"/>
      <c r="I10" s="951"/>
      <c r="J10" s="951"/>
      <c r="K10" s="954"/>
      <c r="L10" s="954"/>
      <c r="M10" s="954"/>
      <c r="N10" s="954"/>
      <c r="O10" s="954"/>
      <c r="P10" s="954"/>
      <c r="Q10" s="954"/>
      <c r="R10" s="954"/>
      <c r="S10" s="954"/>
      <c r="T10" s="963"/>
      <c r="U10" s="154">
        <f>記入シート!O44</f>
        <v>0</v>
      </c>
      <c r="V10" s="951"/>
      <c r="W10" s="948"/>
      <c r="X10" s="154">
        <f>記入シート!O46</f>
        <v>0</v>
      </c>
      <c r="Y10" s="951"/>
      <c r="Z10" s="948"/>
      <c r="AA10" s="154">
        <f>記入シート!O48</f>
        <v>0</v>
      </c>
      <c r="AB10" s="951"/>
      <c r="AC10" s="948"/>
      <c r="AD10" s="154">
        <f>記入シート!O50</f>
        <v>0</v>
      </c>
      <c r="AE10" s="951"/>
      <c r="AF10" s="948"/>
      <c r="AG10" s="154">
        <f>記入シート!O52</f>
        <v>0</v>
      </c>
      <c r="AH10" s="951"/>
      <c r="AI10" s="948"/>
      <c r="AJ10" s="154">
        <f>記入シート!O54</f>
        <v>0</v>
      </c>
      <c r="AK10" s="951"/>
      <c r="AL10" s="948"/>
      <c r="AM10" s="154">
        <f>記入シート!O56</f>
        <v>0</v>
      </c>
      <c r="AN10" s="951"/>
      <c r="AO10" s="948"/>
      <c r="AP10" s="154">
        <f>記入シート!O58</f>
        <v>0</v>
      </c>
      <c r="AQ10" s="948"/>
      <c r="AR10" s="942"/>
      <c r="AS10" s="945"/>
      <c r="AT10" s="951"/>
      <c r="AU10" s="948"/>
      <c r="AV10" s="945"/>
      <c r="AW10" s="948"/>
      <c r="AX10" s="942"/>
      <c r="AY10" s="41"/>
      <c r="AZ10" s="41"/>
      <c r="BA10" s="41"/>
      <c r="BB10" s="41"/>
      <c r="BC10" s="41"/>
      <c r="BD10" s="41"/>
      <c r="BE10" s="41"/>
      <c r="BF10" s="41"/>
      <c r="BG10" s="41"/>
      <c r="BL10" s="979"/>
      <c r="BM10" s="979"/>
    </row>
    <row r="11" spans="1:65" ht="18.600000000000001" customHeight="1" thickBot="1">
      <c r="A11" s="943"/>
      <c r="B11" s="946"/>
      <c r="C11" s="952"/>
      <c r="D11" s="955"/>
      <c r="E11" s="958"/>
      <c r="F11" s="943"/>
      <c r="G11" s="961"/>
      <c r="H11" s="952"/>
      <c r="I11" s="952"/>
      <c r="J11" s="952"/>
      <c r="K11" s="955"/>
      <c r="L11" s="955"/>
      <c r="M11" s="955"/>
      <c r="N11" s="955"/>
      <c r="O11" s="955"/>
      <c r="P11" s="955"/>
      <c r="Q11" s="955"/>
      <c r="R11" s="955"/>
      <c r="S11" s="955"/>
      <c r="T11" s="964"/>
      <c r="U11" s="328">
        <f>記入シート!P44</f>
        <v>0</v>
      </c>
      <c r="V11" s="952"/>
      <c r="W11" s="949"/>
      <c r="X11" s="328">
        <f>記入シート!P46</f>
        <v>0</v>
      </c>
      <c r="Y11" s="952"/>
      <c r="Z11" s="949"/>
      <c r="AA11" s="328">
        <f>記入シート!P48</f>
        <v>0</v>
      </c>
      <c r="AB11" s="952"/>
      <c r="AC11" s="949"/>
      <c r="AD11" s="328">
        <f>記入シート!P50</f>
        <v>0</v>
      </c>
      <c r="AE11" s="952"/>
      <c r="AF11" s="949"/>
      <c r="AG11" s="328">
        <f>記入シート!P52</f>
        <v>0</v>
      </c>
      <c r="AH11" s="952"/>
      <c r="AI11" s="949"/>
      <c r="AJ11" s="328">
        <f>記入シート!P54</f>
        <v>0</v>
      </c>
      <c r="AK11" s="952"/>
      <c r="AL11" s="949"/>
      <c r="AM11" s="328">
        <f>記入シート!P56</f>
        <v>0</v>
      </c>
      <c r="AN11" s="952"/>
      <c r="AO11" s="949"/>
      <c r="AP11" s="328">
        <f>記入シート!P58</f>
        <v>0</v>
      </c>
      <c r="AQ11" s="949"/>
      <c r="AR11" s="943"/>
      <c r="AS11" s="946"/>
      <c r="AT11" s="952"/>
      <c r="AU11" s="949"/>
      <c r="AV11" s="946"/>
      <c r="AW11" s="949"/>
      <c r="AX11" s="943"/>
      <c r="AY11" s="41"/>
      <c r="AZ11" s="41"/>
      <c r="BA11" s="41"/>
      <c r="BB11" s="41"/>
      <c r="BC11" s="41"/>
      <c r="BD11" s="41"/>
      <c r="BE11" s="41"/>
      <c r="BF11" s="41"/>
      <c r="BG11" s="41"/>
      <c r="BL11" s="979"/>
      <c r="BM11" s="979"/>
    </row>
    <row r="12" spans="1:65">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row>
    <row r="13" spans="1:65">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row>
    <row r="14" spans="1:65">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row>
    <row r="15" spans="1:65">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row>
    <row r="16" spans="1:65">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row>
    <row r="17" spans="1:59">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row>
  </sheetData>
  <sheetProtection algorithmName="SHA-512" hashValue="apA77CAybk093ZwBniBoi0oB8oziMXCIc/QbCby69x0EgrJW18+4Pra04UGY9WEtuO61EQKjnewwKv9zGJXHxQ==" saltValue="98hu35eBGIC56asWfKzxiQ==" spinCount="100000" sheet="1" selectLockedCells="1"/>
  <mergeCells count="146">
    <mergeCell ref="Q3:Q5"/>
    <mergeCell ref="Q6:Q8"/>
    <mergeCell ref="Q9:Q11"/>
    <mergeCell ref="BM6:BM8"/>
    <mergeCell ref="BM9:BM11"/>
    <mergeCell ref="BK3:BK5"/>
    <mergeCell ref="BE3:BE5"/>
    <mergeCell ref="BF3:BF5"/>
    <mergeCell ref="BH3:BH5"/>
    <mergeCell ref="BI3:BI5"/>
    <mergeCell ref="BJ3:BJ5"/>
    <mergeCell ref="BL3:BL5"/>
    <mergeCell ref="BL6:BL8"/>
    <mergeCell ref="BL9:BL11"/>
    <mergeCell ref="AU3:AU5"/>
    <mergeCell ref="AV3:AV5"/>
    <mergeCell ref="AW3:AW5"/>
    <mergeCell ref="AX3:AX5"/>
    <mergeCell ref="AY3:AY5"/>
    <mergeCell ref="BB3:BB5"/>
    <mergeCell ref="BC3:BC5"/>
    <mergeCell ref="BD3:BD5"/>
    <mergeCell ref="BM3:BM5"/>
    <mergeCell ref="BG3:BG5"/>
    <mergeCell ref="AZ3:AZ5"/>
    <mergeCell ref="BA3:BA5"/>
    <mergeCell ref="AI3:AI5"/>
    <mergeCell ref="AK3:AK5"/>
    <mergeCell ref="AL3:AL5"/>
    <mergeCell ref="AN3:AN5"/>
    <mergeCell ref="AO3:AO5"/>
    <mergeCell ref="AQ3:AQ5"/>
    <mergeCell ref="AR3:AR5"/>
    <mergeCell ref="AS3:AS5"/>
    <mergeCell ref="AT3:AT5"/>
    <mergeCell ref="V3:V5"/>
    <mergeCell ref="W3:W5"/>
    <mergeCell ref="Y3:Y5"/>
    <mergeCell ref="Z3:Z5"/>
    <mergeCell ref="AC3:AC5"/>
    <mergeCell ref="AB3:AB5"/>
    <mergeCell ref="AE3:AE5"/>
    <mergeCell ref="AF3:AF5"/>
    <mergeCell ref="AH3:AH5"/>
    <mergeCell ref="B6:B8"/>
    <mergeCell ref="C6:C8"/>
    <mergeCell ref="D6:D8"/>
    <mergeCell ref="E6:E8"/>
    <mergeCell ref="F6:F8"/>
    <mergeCell ref="AV2:AW2"/>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R3:R5"/>
    <mergeCell ref="S3:S5"/>
    <mergeCell ref="T3:T5"/>
    <mergeCell ref="G6:G8"/>
    <mergeCell ref="H6:H8"/>
    <mergeCell ref="I6:I8"/>
    <mergeCell ref="J6:J8"/>
    <mergeCell ref="V6:V8"/>
    <mergeCell ref="W6:W8"/>
    <mergeCell ref="Y6:Y8"/>
    <mergeCell ref="Z6:Z8"/>
    <mergeCell ref="V9:V11"/>
    <mergeCell ref="W9:W11"/>
    <mergeCell ref="P6:P8"/>
    <mergeCell ref="R6:R8"/>
    <mergeCell ref="S6:S8"/>
    <mergeCell ref="T6:T8"/>
    <mergeCell ref="S9:S11"/>
    <mergeCell ref="T9:T11"/>
    <mergeCell ref="P9:P11"/>
    <mergeCell ref="R9:R11"/>
    <mergeCell ref="O9:O11"/>
    <mergeCell ref="AO6:AO8"/>
    <mergeCell ref="AB6:AB8"/>
    <mergeCell ref="AC6:AC8"/>
    <mergeCell ref="AE6:AE8"/>
    <mergeCell ref="AF6:AF8"/>
    <mergeCell ref="AH6:AH8"/>
    <mergeCell ref="K6:K8"/>
    <mergeCell ref="L6:L8"/>
    <mergeCell ref="M6:M8"/>
    <mergeCell ref="N6:N8"/>
    <mergeCell ref="O6:O8"/>
    <mergeCell ref="AX6:AX8"/>
    <mergeCell ref="B9:B11"/>
    <mergeCell ref="C9:C11"/>
    <mergeCell ref="D9:D11"/>
    <mergeCell ref="E9:E11"/>
    <mergeCell ref="F9:F11"/>
    <mergeCell ref="G9:G11"/>
    <mergeCell ref="H9:H11"/>
    <mergeCell ref="I9:I11"/>
    <mergeCell ref="J9:J11"/>
    <mergeCell ref="K9:K11"/>
    <mergeCell ref="M9:M11"/>
    <mergeCell ref="N9:N11"/>
    <mergeCell ref="AQ6:AQ8"/>
    <mergeCell ref="AR6:AR8"/>
    <mergeCell ref="AS6:AS8"/>
    <mergeCell ref="AT6:AT8"/>
    <mergeCell ref="AU6:AU8"/>
    <mergeCell ref="AI6:AI8"/>
    <mergeCell ref="AX9:AX11"/>
    <mergeCell ref="L9:L11"/>
    <mergeCell ref="AK6:AK8"/>
    <mergeCell ref="AL6:AL8"/>
    <mergeCell ref="AN6:AN8"/>
    <mergeCell ref="A3:A5"/>
    <mergeCell ref="A6:A8"/>
    <mergeCell ref="A9:A11"/>
    <mergeCell ref="AV9:AV11"/>
    <mergeCell ref="AU9:AU11"/>
    <mergeCell ref="AT9:AT11"/>
    <mergeCell ref="AS9:AS11"/>
    <mergeCell ref="AW9:AW11"/>
    <mergeCell ref="AB9:AB11"/>
    <mergeCell ref="Z9:Z11"/>
    <mergeCell ref="Y9:Y11"/>
    <mergeCell ref="AR9:AR11"/>
    <mergeCell ref="AO9:AO11"/>
    <mergeCell ref="AL9:AL11"/>
    <mergeCell ref="AQ9:AQ11"/>
    <mergeCell ref="AN9:AN11"/>
    <mergeCell ref="AK9:AK11"/>
    <mergeCell ref="AI9:AI11"/>
    <mergeCell ref="AH9:AH11"/>
    <mergeCell ref="AF9:AF11"/>
    <mergeCell ref="AE9:AE11"/>
    <mergeCell ref="AC9:AC11"/>
    <mergeCell ref="AV6:AV8"/>
    <mergeCell ref="AW6:AW8"/>
  </mergeCells>
  <phoneticPr fontId="1" type="noConversion"/>
  <printOptions headings="1" gridLines="1"/>
  <pageMargins left="0.19650320837816856" right="0.19650320837816856" top="0.98390475971492264" bottom="0.98390475971492264" header="0.51174154431801144" footer="0.51174154431801144"/>
  <pageSetup paperSize="9" scale="31" fitToWidth="2" orientation="landscape" blackAndWhite="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はじめに</vt:lpstr>
      <vt:lpstr>記入シート</vt:lpstr>
      <vt:lpstr>(例)記入シート</vt:lpstr>
      <vt:lpstr>Sheet3</vt:lpstr>
      <vt:lpstr>申込書A</vt:lpstr>
      <vt:lpstr>申込書B</vt:lpstr>
      <vt:lpstr>申込書C</vt:lpstr>
      <vt:lpstr>前売入場券・参加負担金等</vt:lpstr>
      <vt:lpstr>データシート</vt:lpstr>
      <vt:lpstr>'(例)記入シート'!Print_Area</vt:lpstr>
      <vt:lpstr>Sheet3!Print_Area</vt:lpstr>
      <vt:lpstr>記入シート!Print_Area</vt:lpstr>
      <vt:lpstr>申込書A!Print_Area</vt:lpstr>
      <vt:lpstr>申込書B!Print_Area</vt:lpstr>
      <vt:lpstr>申込書C!Print_Area</vt:lpstr>
      <vt:lpstr>前売入場券・参加負担金等!Print_Area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アンサンブルコンテスト県大会申込シート</dc:title>
  <dc:subject/>
  <dc:creator>takano</dc:creator>
  <cp:keywords/>
  <dc:description/>
  <cp:lastModifiedBy>茨城県吹奏楽連盟G001 一般社団法人</cp:lastModifiedBy>
  <cp:revision/>
  <dcterms:created xsi:type="dcterms:W3CDTF">2003-04-02T12:52:47Z</dcterms:created>
  <dcterms:modified xsi:type="dcterms:W3CDTF">2025-09-25T01:35:23Z</dcterms:modified>
  <cp:category/>
  <cp:contentStatus/>
</cp:coreProperties>
</file>