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d.docs.live.net/75e37ccc59b8c5c3/茨城県吹奏楽連盟/8.コンクール/65回/申込関係/"/>
    </mc:Choice>
  </mc:AlternateContent>
  <xr:revisionPtr revIDLastSave="21" documentId="13_ncr:1_{A77B53C8-3D38-4B01-9677-9444BFFECC0D}" xr6:coauthVersionLast="47" xr6:coauthVersionMax="47" xr10:uidLastSave="{3AA1C908-CD20-4073-BF61-98A59E60D5E3}"/>
  <bookViews>
    <workbookView xWindow="-108" yWindow="-108" windowWidth="23256" windowHeight="12456" activeTab="1" xr2:uid="{00000000-000D-0000-FFFF-FFFF00000000}"/>
  </bookViews>
  <sheets>
    <sheet name="はじめに" sheetId="10" r:id="rId1"/>
    <sheet name="記入シート" sheetId="11" r:id="rId2"/>
    <sheet name="CHECKシート" sheetId="12" r:id="rId3"/>
    <sheet name="参加負担金及び入場券等計算表" sheetId="14" r:id="rId4"/>
    <sheet name="DATA" sheetId="13" r:id="rId5"/>
    <sheet name="事務局用PDF" sheetId="9" r:id="rId6"/>
  </sheets>
  <definedNames>
    <definedName name="_xlnm.Print_Area" localSheetId="5">事務局用PDF!$A$1:$O$26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9" l="1"/>
  <c r="G5" i="9"/>
  <c r="D13" i="9"/>
  <c r="L20" i="9" l="1"/>
  <c r="K23" i="9"/>
  <c r="K22" i="9"/>
  <c r="L18" i="9"/>
  <c r="N13" i="9"/>
  <c r="K13" i="9"/>
  <c r="A5" i="9" l="1"/>
  <c r="C5" i="9" s="1"/>
  <c r="N4" i="13"/>
  <c r="N4" i="12"/>
  <c r="N5" i="12" s="1"/>
  <c r="AC5" i="12" l="1"/>
  <c r="AB4" i="13"/>
  <c r="AA4" i="13"/>
  <c r="AF5" i="12"/>
  <c r="AD5" i="12"/>
  <c r="AF4" i="12"/>
  <c r="AE4" i="12"/>
  <c r="AE5" i="12" s="1"/>
  <c r="Z4" i="12"/>
  <c r="Z5" i="12" s="1"/>
  <c r="AE4" i="13"/>
  <c r="N12" i="14" l="1"/>
  <c r="A2" i="9" l="1"/>
  <c r="B1" i="9"/>
  <c r="B2" i="11"/>
  <c r="B1" i="11"/>
  <c r="C7" i="13"/>
  <c r="E4" i="12"/>
  <c r="D4" i="13"/>
  <c r="AK6" i="13"/>
  <c r="AP4" i="13" l="1"/>
  <c r="AP6" i="13" s="1"/>
  <c r="L21" i="9"/>
  <c r="N21" i="9"/>
  <c r="Z4" i="13"/>
  <c r="D18" i="14"/>
  <c r="AK4" i="13"/>
  <c r="AJ4" i="13"/>
  <c r="AJ6" i="13" s="1"/>
  <c r="AC4" i="13"/>
  <c r="AC6" i="13" s="1"/>
  <c r="AA6" i="13"/>
  <c r="N13" i="14"/>
  <c r="C7" i="14"/>
  <c r="I4" i="14"/>
  <c r="A4" i="14"/>
  <c r="O4" i="14" s="1"/>
  <c r="D14" i="14"/>
  <c r="N14" i="14" s="1"/>
  <c r="C4" i="12"/>
  <c r="D4" i="12" s="1"/>
  <c r="E5" i="12"/>
  <c r="F4" i="12"/>
  <c r="F5" i="12" s="1"/>
  <c r="H4" i="12"/>
  <c r="H5" i="12" s="1"/>
  <c r="I4" i="12"/>
  <c r="I5" i="12" s="1"/>
  <c r="J4" i="12"/>
  <c r="J5" i="12" s="1"/>
  <c r="K4" i="12"/>
  <c r="K5" i="12" s="1"/>
  <c r="L4" i="12"/>
  <c r="L5" i="12" s="1"/>
  <c r="M4" i="12"/>
  <c r="M5" i="12" s="1"/>
  <c r="O4" i="12"/>
  <c r="O5" i="12" s="1"/>
  <c r="P4" i="12"/>
  <c r="P5" i="12" s="1"/>
  <c r="Q4" i="12"/>
  <c r="Q5" i="12" s="1"/>
  <c r="R4" i="12"/>
  <c r="R5" i="12" s="1"/>
  <c r="U4" i="12"/>
  <c r="U5" i="12" s="1"/>
  <c r="V4" i="12"/>
  <c r="V5" i="12" s="1"/>
  <c r="W4" i="12"/>
  <c r="W5" i="12" s="1"/>
  <c r="X4" i="12"/>
  <c r="X5" i="12" s="1"/>
  <c r="Y4" i="12"/>
  <c r="Y5" i="12" s="1"/>
  <c r="AA4" i="12"/>
  <c r="AA5" i="12" s="1"/>
  <c r="AG4" i="12"/>
  <c r="AG5" i="12" s="1"/>
  <c r="AH4" i="12"/>
  <c r="AH5" i="12" s="1"/>
  <c r="AI4" i="12"/>
  <c r="AI5" i="12" s="1"/>
  <c r="AJ4" i="12"/>
  <c r="AJ5" i="12" s="1"/>
  <c r="AE11" i="11"/>
  <c r="AH12" i="11"/>
  <c r="F14" i="11" s="1"/>
  <c r="Y4" i="13"/>
  <c r="Y6" i="13" s="1"/>
  <c r="N20" i="14"/>
  <c r="N18" i="14"/>
  <c r="H20" i="14"/>
  <c r="C20" i="14"/>
  <c r="D19" i="14"/>
  <c r="F4" i="14"/>
  <c r="C6" i="14"/>
  <c r="AI6" i="13"/>
  <c r="AH6" i="13"/>
  <c r="AG6" i="13"/>
  <c r="AE6" i="13"/>
  <c r="AO4" i="13"/>
  <c r="AO6" i="13" s="1"/>
  <c r="AN4" i="13"/>
  <c r="AN6" i="13" s="1"/>
  <c r="AM4" i="13"/>
  <c r="AM6" i="13" s="1"/>
  <c r="AL4" i="13"/>
  <c r="AL6" i="13" s="1"/>
  <c r="AI4" i="13"/>
  <c r="AH4" i="13"/>
  <c r="AG4" i="13"/>
  <c r="AF4" i="13"/>
  <c r="AF6" i="13" s="1"/>
  <c r="X4" i="13"/>
  <c r="X6" i="13" s="1"/>
  <c r="W4" i="13"/>
  <c r="W6" i="13" s="1"/>
  <c r="V4" i="13"/>
  <c r="V6" i="13" s="1"/>
  <c r="U4" i="13"/>
  <c r="U6" i="13" s="1"/>
  <c r="R4" i="13"/>
  <c r="S4" i="13" s="1"/>
  <c r="S6" i="13" s="1"/>
  <c r="Q4" i="13"/>
  <c r="Q6" i="13" s="1"/>
  <c r="P4" i="13"/>
  <c r="P6" i="13" s="1"/>
  <c r="O4" i="13"/>
  <c r="O6" i="13" s="1"/>
  <c r="M4" i="13"/>
  <c r="M6" i="13" s="1"/>
  <c r="L4" i="13"/>
  <c r="L6" i="13" s="1"/>
  <c r="K4" i="13"/>
  <c r="K6" i="13" s="1"/>
  <c r="J4" i="13"/>
  <c r="J6" i="13" s="1"/>
  <c r="I4" i="13"/>
  <c r="I6" i="13" s="1"/>
  <c r="H4" i="13"/>
  <c r="H6" i="13" s="1"/>
  <c r="F4" i="13"/>
  <c r="F6" i="13" s="1"/>
  <c r="E4" i="13"/>
  <c r="E6" i="13" s="1"/>
  <c r="D6" i="13"/>
  <c r="C4" i="13"/>
  <c r="A4" i="13"/>
  <c r="A6" i="13" s="1"/>
  <c r="AB4" i="12"/>
  <c r="AB5" i="12" s="1"/>
  <c r="AD4" i="12"/>
  <c r="AC4" i="12"/>
  <c r="F21" i="9"/>
  <c r="H21" i="9"/>
  <c r="U25" i="11"/>
  <c r="F25" i="11" s="1"/>
  <c r="D14" i="9" s="1"/>
  <c r="D23" i="9"/>
  <c r="D22" i="9"/>
  <c r="N20" i="9"/>
  <c r="F20" i="9"/>
  <c r="D19" i="9"/>
  <c r="D18" i="9"/>
  <c r="D17" i="9"/>
  <c r="D16" i="9"/>
  <c r="K12" i="9"/>
  <c r="K11" i="9"/>
  <c r="K10" i="9"/>
  <c r="D12" i="9"/>
  <c r="D11" i="9"/>
  <c r="D10" i="9"/>
  <c r="D9" i="9"/>
  <c r="D8" i="9"/>
  <c r="D7" i="9"/>
  <c r="D6" i="9"/>
  <c r="D5" i="12" l="1"/>
  <c r="G4" i="12"/>
  <c r="G5" i="12" s="1"/>
  <c r="C6" i="13"/>
  <c r="G4" i="13"/>
  <c r="G6" i="13" s="1"/>
  <c r="F6" i="9"/>
  <c r="V6" i="14"/>
  <c r="S4" i="12"/>
  <c r="S5" i="12" s="1"/>
  <c r="T4" i="13"/>
  <c r="T6" i="13" s="1"/>
  <c r="R6" i="13"/>
  <c r="T4" i="12"/>
  <c r="T5" i="12" s="1"/>
  <c r="C5" i="12"/>
  <c r="C8" i="13"/>
  <c r="B4" i="13" s="1"/>
  <c r="B6" i="13" s="1"/>
  <c r="AS4" i="14"/>
  <c r="AT4" i="14" s="1"/>
  <c r="N11" i="14" s="1"/>
  <c r="C7" i="12"/>
  <c r="B4" i="12" s="1"/>
  <c r="B5" i="12" s="1"/>
  <c r="D10" i="14" l="1"/>
  <c r="N10" i="14" s="1"/>
  <c r="N9" i="14"/>
  <c r="A4" i="12"/>
  <c r="A5" i="12" s="1"/>
  <c r="A8" i="12" s="1"/>
  <c r="C6" i="12" s="1"/>
  <c r="N16" i="14" l="1"/>
  <c r="AD4" i="13" s="1" a="1"/>
  <c r="AD4" i="13" s="1"/>
  <c r="AD6" i="13" s="1"/>
  <c r="E46"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<sst xmlns="http://schemas.openxmlformats.org/spreadsheetml/2006/main" count="424" uniqueCount="259">
  <si>
    <t xml:space="preserve">  </t>
    <phoneticPr fontId="2"/>
  </si>
  <si>
    <t>はじめに</t>
    <phoneticPr fontId="2"/>
  </si>
  <si>
    <t>ファイル構成（　６　ワークシート構成　）</t>
    <rPh sb="4" eb="6">
      <t>コウセイ</t>
    </rPh>
    <rPh sb="16" eb="18">
      <t>コウセイ</t>
    </rPh>
    <phoneticPr fontId="2"/>
  </si>
  <si>
    <t>今、ご覧のページです。</t>
    <rPh sb="0" eb="1">
      <t>イマ</t>
    </rPh>
    <rPh sb="3" eb="4">
      <t>ラン</t>
    </rPh>
    <phoneticPr fontId="2"/>
  </si>
  <si>
    <t>記入シート</t>
    <rPh sb="0" eb="2">
      <t>キニュウ</t>
    </rPh>
    <phoneticPr fontId="2"/>
  </si>
  <si>
    <t>CHECKシート</t>
    <phoneticPr fontId="2"/>
  </si>
  <si>
    <t>入力記入漏れがないかどうかをチェックするためのシートです。
入力後にこのシートでの点検をおすすめします。</t>
    <rPh sb="0" eb="2">
      <t>ニュウリョク</t>
    </rPh>
    <rPh sb="2" eb="4">
      <t>キニュウ</t>
    </rPh>
    <rPh sb="4" eb="5">
      <t>モ</t>
    </rPh>
    <rPh sb="30" eb="32">
      <t>ニュウリョク</t>
    </rPh>
    <rPh sb="32" eb="33">
      <t>ゴ</t>
    </rPh>
    <rPh sb="41" eb="43">
      <t>テンケン</t>
    </rPh>
    <phoneticPr fontId="2"/>
  </si>
  <si>
    <t xml:space="preserve">
参加負担金
及び
入場券等計算表
</t>
    <rPh sb="14" eb="16">
      <t>ケイサン</t>
    </rPh>
    <rPh sb="16" eb="17">
      <t>ヒョウ</t>
    </rPh>
    <phoneticPr fontId="2"/>
  </si>
  <si>
    <t>DATAシート</t>
    <phoneticPr fontId="2"/>
  </si>
  <si>
    <t>県吹奏楽連盟事務局が、コンクール諸手続のために使用するシートです。</t>
    <rPh sb="0" eb="1">
      <t>ケン</t>
    </rPh>
    <rPh sb="1" eb="4">
      <t>スイソウガク</t>
    </rPh>
    <rPh sb="4" eb="6">
      <t>レンメイ</t>
    </rPh>
    <rPh sb="6" eb="9">
      <t>ジムキョク</t>
    </rPh>
    <rPh sb="16" eb="19">
      <t>ショテツヅキ</t>
    </rPh>
    <rPh sb="23" eb="25">
      <t>シヨウ</t>
    </rPh>
    <phoneticPr fontId="2"/>
  </si>
  <si>
    <t>※参加申込み時に参加負担金等の振込みの必要はありません。</t>
    <rPh sb="1" eb="3">
      <t>サンカ</t>
    </rPh>
    <rPh sb="3" eb="5">
      <t>モウシコミ</t>
    </rPh>
    <rPh sb="6" eb="7">
      <t>ジ</t>
    </rPh>
    <rPh sb="8" eb="10">
      <t>サンカ</t>
    </rPh>
    <rPh sb="10" eb="13">
      <t>フタンキン</t>
    </rPh>
    <rPh sb="13" eb="14">
      <t>トウ</t>
    </rPh>
    <rPh sb="15" eb="17">
      <t>フリコミ</t>
    </rPh>
    <rPh sb="19" eb="21">
      <t>ヒツヨウ</t>
    </rPh>
    <phoneticPr fontId="2"/>
  </si>
  <si>
    <t>②　入力後、ファイルに「(団体名)」と名前を付けてください。</t>
    <phoneticPr fontId="2"/>
  </si>
  <si>
    <t xml:space="preserve"> その際は締切日までに県事務局に必ずご連絡ください。</t>
    <phoneticPr fontId="2"/>
  </si>
  <si>
    <t>留意事項</t>
    <rPh sb="0" eb="2">
      <t>リュウイ</t>
    </rPh>
    <rPh sb="2" eb="4">
      <t>ジコウ</t>
    </rPh>
    <phoneticPr fontId="2"/>
  </si>
  <si>
    <t>★</t>
    <phoneticPr fontId="2"/>
  </si>
  <si>
    <r>
      <t>この入力データを基にして、プログラムを作成します。変換並びに入力ミス等にご注意ください。　　　</t>
    </r>
    <r>
      <rPr>
        <sz val="12"/>
        <rFont val="ＤＨＰ平成明朝体W7"/>
        <family val="1"/>
        <charset val="128"/>
      </rPr>
      <t>また、プログラムには指揮者名を掲載させていただきますのでご了承ください。</t>
    </r>
    <rPh sb="2" eb="4">
      <t>ニュウリョク</t>
    </rPh>
    <rPh sb="8" eb="9">
      <t>モト</t>
    </rPh>
    <rPh sb="19" eb="21">
      <t>サクセイ</t>
    </rPh>
    <rPh sb="25" eb="27">
      <t>ヘンカン</t>
    </rPh>
    <rPh sb="27" eb="28">
      <t>ナラ</t>
    </rPh>
    <rPh sb="30" eb="32">
      <t>ニュウリョク</t>
    </rPh>
    <rPh sb="34" eb="35">
      <t>トウ</t>
    </rPh>
    <rPh sb="37" eb="39">
      <t>チュウイ</t>
    </rPh>
    <phoneticPr fontId="2"/>
  </si>
  <si>
    <t>記入された曲名等は、プログラムを作成するときに表記を統一するために補正することがありますので、あらかじめご了承ください。</t>
  </si>
  <si>
    <t>一般社団法人 茨城県吹奏楽連盟事務局</t>
    <rPh sb="0" eb="6">
      <t>イッパンシャダンホウジン</t>
    </rPh>
    <rPh sb="7" eb="10">
      <t>イバラキケン</t>
    </rPh>
    <rPh sb="10" eb="13">
      <t>スイソウガク</t>
    </rPh>
    <rPh sb="13" eb="15">
      <t>レンメイ</t>
    </rPh>
    <rPh sb="15" eb="18">
      <t>ジムキョク</t>
    </rPh>
    <phoneticPr fontId="2"/>
  </si>
  <si>
    <t>令和6年度　第64回茨城県吹奏楽コンクール　　　　　　　　　　　　第61回小学生バンドフェスティバル（ステージパフォーマンス部門）参加申込</t>
    <rPh sb="0" eb="2">
      <t>レイワ</t>
    </rPh>
    <rPh sb="3" eb="4">
      <t>ネン</t>
    </rPh>
    <rPh sb="4" eb="5">
      <t>ド</t>
    </rPh>
    <rPh sb="6" eb="7">
      <t>ダイ</t>
    </rPh>
    <rPh sb="9" eb="10">
      <t>カイ</t>
    </rPh>
    <rPh sb="10" eb="13">
      <t>イバラキケン</t>
    </rPh>
    <rPh sb="13" eb="16">
      <t>スイソウガク</t>
    </rPh>
    <rPh sb="33" eb="34">
      <t>ダイ</t>
    </rPh>
    <rPh sb="36" eb="37">
      <t>カイ</t>
    </rPh>
    <rPh sb="37" eb="40">
      <t>ショウガクセイ</t>
    </rPh>
    <rPh sb="62" eb="64">
      <t>ブモン</t>
    </rPh>
    <rPh sb="65" eb="67">
      <t>サンカ</t>
    </rPh>
    <rPh sb="67" eb="69">
      <t>モウシコミ</t>
    </rPh>
    <phoneticPr fontId="2"/>
  </si>
  <si>
    <t>data欄</t>
    <rPh sb="4" eb="5">
      <t>ラン</t>
    </rPh>
    <phoneticPr fontId="2"/>
  </si>
  <si>
    <t>＜記入の仕方＞を参照し、このシートの白色の箇所の入力をお願いします。</t>
    <rPh sb="1" eb="3">
      <t>キニュウ</t>
    </rPh>
    <rPh sb="4" eb="6">
      <t>シカタ</t>
    </rPh>
    <rPh sb="8" eb="10">
      <t>サンショウ</t>
    </rPh>
    <rPh sb="18" eb="20">
      <t>シロイロ</t>
    </rPh>
    <rPh sb="21" eb="23">
      <t>カショ</t>
    </rPh>
    <rPh sb="24" eb="26">
      <t>ニュウリョク</t>
    </rPh>
    <rPh sb="28" eb="29">
      <t>ネガ</t>
    </rPh>
    <phoneticPr fontId="2"/>
  </si>
  <si>
    <t>申込書は印刷シートに完成されています。</t>
  </si>
  <si>
    <t>＜記入の仕方＞</t>
    <rPh sb="1" eb="3">
      <t>キニュウ</t>
    </rPh>
    <rPh sb="4" eb="6">
      <t>シカタ</t>
    </rPh>
    <phoneticPr fontId="2"/>
  </si>
  <si>
    <t>地区</t>
    <rPh sb="0" eb="2">
      <t>チク</t>
    </rPh>
    <phoneticPr fontId="2"/>
  </si>
  <si>
    <t>県東</t>
    <rPh sb="0" eb="2">
      <t>ケントウ</t>
    </rPh>
    <phoneticPr fontId="2"/>
  </si>
  <si>
    <t>　プルダウンメニューから選択してください。</t>
    <rPh sb="12" eb="14">
      <t>センタク</t>
    </rPh>
    <phoneticPr fontId="2"/>
  </si>
  <si>
    <t>県南</t>
    <rPh sb="0" eb="2">
      <t>ケンナン</t>
    </rPh>
    <phoneticPr fontId="2"/>
  </si>
  <si>
    <t>県西</t>
    <rPh sb="0" eb="2">
      <t>ケンセイ</t>
    </rPh>
    <phoneticPr fontId="2"/>
  </si>
  <si>
    <t>県北</t>
    <rPh sb="0" eb="2">
      <t>ケンホク</t>
    </rPh>
    <phoneticPr fontId="2"/>
  </si>
  <si>
    <t>中央</t>
    <rPh sb="0" eb="2">
      <t>チュウオウ</t>
    </rPh>
    <phoneticPr fontId="2"/>
  </si>
  <si>
    <t>出演順</t>
    <rPh sb="0" eb="3">
      <t>シュツエンジュン</t>
    </rPh>
    <phoneticPr fontId="2"/>
  </si>
  <si>
    <t>　　県大会出演順を入力してください。(小学、高A、大・職一記入なし)</t>
    <rPh sb="2" eb="8">
      <t>ケンタイカイシュツエンジュン</t>
    </rPh>
    <rPh sb="9" eb="11">
      <t>ニュウリョク</t>
    </rPh>
    <rPh sb="19" eb="21">
      <t>ショウガク</t>
    </rPh>
    <rPh sb="22" eb="23">
      <t>コウ</t>
    </rPh>
    <rPh sb="25" eb="26">
      <t>ダイ</t>
    </rPh>
    <rPh sb="27" eb="28">
      <t>ショク</t>
    </rPh>
    <rPh sb="28" eb="29">
      <t>イチ</t>
    </rPh>
    <rPh sb="29" eb="31">
      <t>キニュウ</t>
    </rPh>
    <phoneticPr fontId="2"/>
  </si>
  <si>
    <t>部</t>
    <rPh sb="0" eb="1">
      <t>ブ</t>
    </rPh>
    <phoneticPr fontId="2"/>
  </si>
  <si>
    <t>の部</t>
    <rPh sb="1" eb="2">
      <t>ブ</t>
    </rPh>
    <phoneticPr fontId="2"/>
  </si>
  <si>
    <t>小学生</t>
    <rPh sb="0" eb="3">
      <t>ショウガクセイ</t>
    </rPh>
    <phoneticPr fontId="2"/>
  </si>
  <si>
    <t>中学生</t>
    <rPh sb="0" eb="3">
      <t>チュウガクセイ</t>
    </rPh>
    <phoneticPr fontId="2"/>
  </si>
  <si>
    <t>高校生</t>
    <rPh sb="0" eb="3">
      <t>コウコウセイ</t>
    </rPh>
    <phoneticPr fontId="2"/>
  </si>
  <si>
    <t>大学</t>
    <rPh sb="0" eb="2">
      <t>ダイガク</t>
    </rPh>
    <phoneticPr fontId="2"/>
  </si>
  <si>
    <t>職場・一般</t>
    <rPh sb="0" eb="2">
      <t>ショクバ</t>
    </rPh>
    <rPh sb="3" eb="5">
      <t>イッパン</t>
    </rPh>
    <phoneticPr fontId="2"/>
  </si>
  <si>
    <t>参加部門</t>
    <rPh sb="0" eb="2">
      <t>サンカ</t>
    </rPh>
    <rPh sb="2" eb="4">
      <t>ブモン</t>
    </rPh>
    <phoneticPr fontId="2"/>
  </si>
  <si>
    <t>部門</t>
    <rPh sb="0" eb="2">
      <t>ブモン</t>
    </rPh>
    <phoneticPr fontId="2"/>
  </si>
  <si>
    <t>Ａ</t>
    <phoneticPr fontId="2"/>
  </si>
  <si>
    <t>Ｂ</t>
    <phoneticPr fontId="2"/>
  </si>
  <si>
    <t>ふりがな</t>
    <phoneticPr fontId="2"/>
  </si>
  <si>
    <r>
      <t>正式名称のふりがなを</t>
    </r>
    <r>
      <rPr>
        <b/>
        <sz val="10"/>
        <color indexed="10"/>
        <rFont val="ＤＦ特太ゴシック体"/>
        <family val="3"/>
        <charset val="128"/>
      </rPr>
      <t>ひらがな</t>
    </r>
    <r>
      <rPr>
        <sz val="10"/>
        <rFont val="ＤＦ特太ゴシック体"/>
        <family val="3"/>
        <charset val="128"/>
      </rPr>
      <t>で入力してください</t>
    </r>
    <rPh sb="0" eb="2">
      <t>セイシキ</t>
    </rPh>
    <rPh sb="2" eb="4">
      <t>メイショウ</t>
    </rPh>
    <rPh sb="15" eb="17">
      <t>ニュウリョク</t>
    </rPh>
    <phoneticPr fontId="2"/>
  </si>
  <si>
    <t>Ⅰ</t>
    <phoneticPr fontId="2"/>
  </si>
  <si>
    <t>Ⅱ</t>
    <phoneticPr fontId="2"/>
  </si>
  <si>
    <t>Ⅲ</t>
    <phoneticPr fontId="2"/>
  </si>
  <si>
    <t>Ⅳ</t>
    <phoneticPr fontId="2"/>
  </si>
  <si>
    <t>団体名</t>
    <rPh sb="0" eb="3">
      <t>ダンタイメイ</t>
    </rPh>
    <phoneticPr fontId="2"/>
  </si>
  <si>
    <t>正式名称を入力してください。※茨城県立×　県立〇</t>
    <rPh sb="0" eb="2">
      <t>セイシキ</t>
    </rPh>
    <rPh sb="2" eb="4">
      <t>メイショウ</t>
    </rPh>
    <rPh sb="5" eb="7">
      <t>ニュウリョク</t>
    </rPh>
    <rPh sb="15" eb="18">
      <t>イバラキケン</t>
    </rPh>
    <rPh sb="18" eb="19">
      <t>リツ</t>
    </rPh>
    <rPh sb="21" eb="23">
      <t>ケンリツ</t>
    </rPh>
    <phoneticPr fontId="2"/>
  </si>
  <si>
    <t>課題曲</t>
    <rPh sb="0" eb="3">
      <t>カダイキョク</t>
    </rPh>
    <phoneticPr fontId="2"/>
  </si>
  <si>
    <t>課題曲の番号をプルダウンメニューから選択してください。曲名は自動表示されます。</t>
    <rPh sb="0" eb="3">
      <t>カダイキョク</t>
    </rPh>
    <rPh sb="4" eb="6">
      <t>バンゴウ</t>
    </rPh>
    <rPh sb="18" eb="20">
      <t>センタク</t>
    </rPh>
    <rPh sb="27" eb="29">
      <t>キョクメイ</t>
    </rPh>
    <rPh sb="30" eb="32">
      <t>ジドウ</t>
    </rPh>
    <rPh sb="32" eb="34">
      <t>ヒョウジ</t>
    </rPh>
    <phoneticPr fontId="2"/>
  </si>
  <si>
    <t>自　　由　　曲</t>
    <rPh sb="0" eb="1">
      <t>ジ</t>
    </rPh>
    <rPh sb="3" eb="4">
      <t>ヨシ</t>
    </rPh>
    <rPh sb="6" eb="7">
      <t>キョク</t>
    </rPh>
    <phoneticPr fontId="2"/>
  </si>
  <si>
    <t>曲　名</t>
    <rPh sb="0" eb="1">
      <t>キョク</t>
    </rPh>
    <rPh sb="2" eb="3">
      <t>メイ</t>
    </rPh>
    <phoneticPr fontId="2"/>
  </si>
  <si>
    <t>読み方を入力してください。</t>
    <rPh sb="0" eb="1">
      <t>ヨ</t>
    </rPh>
    <rPh sb="2" eb="3">
      <t>カタ</t>
    </rPh>
    <rPh sb="4" eb="6">
      <t>ニュウリョク</t>
    </rPh>
    <phoneticPr fontId="2"/>
  </si>
  <si>
    <t>邦　文</t>
    <rPh sb="0" eb="1">
      <t>ホウ</t>
    </rPh>
    <rPh sb="2" eb="3">
      <t>ブン</t>
    </rPh>
    <phoneticPr fontId="2"/>
  </si>
  <si>
    <t>組曲等の場合は楽章を記入してください。※参加要項「記載上の注意」参照。</t>
    <rPh sb="0" eb="2">
      <t>クミキョク</t>
    </rPh>
    <rPh sb="2" eb="3">
      <t>トウ</t>
    </rPh>
    <rPh sb="4" eb="6">
      <t>バアイ</t>
    </rPh>
    <rPh sb="7" eb="9">
      <t>ガクショウ</t>
    </rPh>
    <rPh sb="10" eb="12">
      <t>キニュウ</t>
    </rPh>
    <rPh sb="20" eb="22">
      <t>サンカ</t>
    </rPh>
    <rPh sb="22" eb="24">
      <t>ヨウコウ</t>
    </rPh>
    <rPh sb="25" eb="27">
      <t>キサイ</t>
    </rPh>
    <rPh sb="27" eb="28">
      <t>ジョウ</t>
    </rPh>
    <rPh sb="29" eb="31">
      <t>チュウイ</t>
    </rPh>
    <rPh sb="32" eb="34">
      <t>サンショウ</t>
    </rPh>
    <phoneticPr fontId="2"/>
  </si>
  <si>
    <t>Spelling</t>
    <phoneticPr fontId="2"/>
  </si>
  <si>
    <r>
      <t>半角英字で入力</t>
    </r>
    <r>
      <rPr>
        <sz val="9"/>
        <rFont val="ＤＦ特太ゴシック体"/>
        <family val="3"/>
        <charset val="128"/>
      </rPr>
      <t>してください。海外出版曲の場合は必ず入力してください。邦人作品で外国語表記がない場合は，「なし」と入力してください。</t>
    </r>
    <rPh sb="0" eb="2">
      <t>ハンカク</t>
    </rPh>
    <rPh sb="2" eb="4">
      <t>エイジ</t>
    </rPh>
    <rPh sb="5" eb="7">
      <t>ニュウリョク</t>
    </rPh>
    <rPh sb="14" eb="16">
      <t>カイガイ</t>
    </rPh>
    <rPh sb="16" eb="18">
      <t>シュッパン</t>
    </rPh>
    <rPh sb="18" eb="19">
      <t>キョク</t>
    </rPh>
    <rPh sb="20" eb="22">
      <t>バアイ</t>
    </rPh>
    <rPh sb="23" eb="24">
      <t>カナラ</t>
    </rPh>
    <rPh sb="25" eb="27">
      <t>ニュウリョク</t>
    </rPh>
    <rPh sb="34" eb="36">
      <t>ホウジン</t>
    </rPh>
    <rPh sb="36" eb="38">
      <t>サクヒン</t>
    </rPh>
    <rPh sb="39" eb="42">
      <t>ガイコクゴ</t>
    </rPh>
    <rPh sb="42" eb="44">
      <t>ヒョウキ</t>
    </rPh>
    <rPh sb="47" eb="49">
      <t>バアイ</t>
    </rPh>
    <rPh sb="56" eb="58">
      <t>ニュウリョク</t>
    </rPh>
    <phoneticPr fontId="2"/>
  </si>
  <si>
    <t>作曲者名</t>
    <rPh sb="0" eb="3">
      <t>サッキョクシャ</t>
    </rPh>
    <rPh sb="3" eb="4">
      <t>メイ</t>
    </rPh>
    <phoneticPr fontId="2"/>
  </si>
  <si>
    <t>ア</t>
    <phoneticPr fontId="2"/>
  </si>
  <si>
    <t>イ</t>
    <phoneticPr fontId="2"/>
  </si>
  <si>
    <r>
      <t>外国人の場合はカタカナ表記で，</t>
    </r>
    <r>
      <rPr>
        <b/>
        <sz val="10"/>
        <color indexed="10"/>
        <rFont val="ＤＦ特太ゴシック体"/>
        <family val="3"/>
        <charset val="128"/>
      </rPr>
      <t>ファーストネームはつけない</t>
    </r>
    <r>
      <rPr>
        <sz val="10"/>
        <rFont val="ＤＦ特太ゴシック体"/>
        <family val="3"/>
        <charset val="128"/>
      </rPr>
      <t>でください。</t>
    </r>
    <rPh sb="0" eb="3">
      <t>ガイコクジン</t>
    </rPh>
    <rPh sb="4" eb="6">
      <t>バアイ</t>
    </rPh>
    <rPh sb="11" eb="13">
      <t>ヒョウキ</t>
    </rPh>
    <phoneticPr fontId="2"/>
  </si>
  <si>
    <t>海外出版曲の場合は必ず記入してください。</t>
    <rPh sb="0" eb="2">
      <t>カイガイ</t>
    </rPh>
    <rPh sb="2" eb="4">
      <t>シュッパン</t>
    </rPh>
    <rPh sb="4" eb="5">
      <t>キョク</t>
    </rPh>
    <rPh sb="6" eb="8">
      <t>バアイ</t>
    </rPh>
    <rPh sb="9" eb="10">
      <t>カナラ</t>
    </rPh>
    <rPh sb="11" eb="13">
      <t>キニュウ</t>
    </rPh>
    <phoneticPr fontId="2"/>
  </si>
  <si>
    <t>編曲者名</t>
    <rPh sb="0" eb="3">
      <t>ヘンキョクシャ</t>
    </rPh>
    <rPh sb="3" eb="4">
      <t>メイ</t>
    </rPh>
    <phoneticPr fontId="2"/>
  </si>
  <si>
    <t>編曲作品以外は「なし」と入力してください。</t>
    <rPh sb="0" eb="2">
      <t>ヘンキョク</t>
    </rPh>
    <rPh sb="2" eb="4">
      <t>サクヒン</t>
    </rPh>
    <rPh sb="4" eb="6">
      <t>イガイ</t>
    </rPh>
    <rPh sb="12" eb="14">
      <t>ニュウリョク</t>
    </rPh>
    <phoneticPr fontId="2"/>
  </si>
  <si>
    <t>邦人の作、編曲者名の姓と名の間は、全角１文字スペース空けてください。</t>
  </si>
  <si>
    <t>使用楽譜</t>
    <rPh sb="0" eb="2">
      <t>シヨウ</t>
    </rPh>
    <rPh sb="2" eb="4">
      <t>ガクフ</t>
    </rPh>
    <phoneticPr fontId="2"/>
  </si>
  <si>
    <t>記　号</t>
    <rPh sb="0" eb="1">
      <t>キ</t>
    </rPh>
    <rPh sb="2" eb="3">
      <t>ゴウ</t>
    </rPh>
    <phoneticPr fontId="2"/>
  </si>
  <si>
    <t>右の「ア」「イ」「ウ」のいずれかを入力してください。</t>
    <rPh sb="0" eb="1">
      <t>ミギ</t>
    </rPh>
    <rPh sb="17" eb="19">
      <t>ニュウリョク</t>
    </rPh>
    <phoneticPr fontId="2"/>
  </si>
  <si>
    <r>
      <t>ア　出版されている楽譜</t>
    </r>
    <r>
      <rPr>
        <sz val="9"/>
        <color theme="1"/>
        <rFont val="ＤＦ特太ゴシック体"/>
        <family val="3"/>
        <charset val="128"/>
      </rPr>
      <t>[出版社名記入]</t>
    </r>
    <rPh sb="2" eb="4">
      <t>シュッパン</t>
    </rPh>
    <rPh sb="9" eb="11">
      <t>ガクフ</t>
    </rPh>
    <rPh sb="12" eb="16">
      <t>シュッパンシャメイ</t>
    </rPh>
    <rPh sb="16" eb="18">
      <t>キニュウ</t>
    </rPh>
    <phoneticPr fontId="2"/>
  </si>
  <si>
    <t>出版されている楽譜   [出版社名記入]</t>
    <rPh sb="0" eb="2">
      <t>シュッパン</t>
    </rPh>
    <rPh sb="7" eb="9">
      <t>ガクフ</t>
    </rPh>
    <rPh sb="13" eb="17">
      <t>シュッパンシャメイ</t>
    </rPh>
    <rPh sb="17" eb="19">
      <t>キニュウ</t>
    </rPh>
    <phoneticPr fontId="2"/>
  </si>
  <si>
    <t>出版社名</t>
    <rPh sb="0" eb="4">
      <t>シュッパンシャメイ</t>
    </rPh>
    <phoneticPr fontId="2"/>
  </si>
  <si>
    <t>イ　レンタル楽譜[出版社名記入]
　　演奏許諾書PDFを添付</t>
    <phoneticPr fontId="2"/>
  </si>
  <si>
    <t>レンタル楽譜[出版社名記入] 演奏許諾書（コピー）を添付</t>
    <phoneticPr fontId="2"/>
  </si>
  <si>
    <t>許諾先</t>
    <rPh sb="0" eb="2">
      <t>キョダク</t>
    </rPh>
    <rPh sb="2" eb="3">
      <t>サキ</t>
    </rPh>
    <phoneticPr fontId="2"/>
  </si>
  <si>
    <t>上欄が「ウ」の場合のみ許諾先を入力してください</t>
    <rPh sb="0" eb="1">
      <t>ウエ</t>
    </rPh>
    <rPh sb="1" eb="2">
      <t>ラン</t>
    </rPh>
    <rPh sb="7" eb="9">
      <t>バアイ</t>
    </rPh>
    <rPh sb="11" eb="13">
      <t>キョダク</t>
    </rPh>
    <rPh sb="13" eb="14">
      <t>サキ</t>
    </rPh>
    <rPh sb="15" eb="17">
      <t>ニュウリョク</t>
    </rPh>
    <phoneticPr fontId="2"/>
  </si>
  <si>
    <t>ウ　未出版の楽譜</t>
    <rPh sb="2" eb="3">
      <t>ミ</t>
    </rPh>
    <rPh sb="3" eb="5">
      <t>シュッパン</t>
    </rPh>
    <rPh sb="6" eb="8">
      <t>ガクフ</t>
    </rPh>
    <phoneticPr fontId="2"/>
  </si>
  <si>
    <t>ウ</t>
    <phoneticPr fontId="2"/>
  </si>
  <si>
    <t xml:space="preserve">未出版の楽譜 著作権の保護期間内にある楽曲の場合，編曲・演奏許諾書（コピー）を添付〔厳守〕 </t>
    <phoneticPr fontId="2"/>
  </si>
  <si>
    <t>「有・無」のどちらかを選んでください。</t>
    <rPh sb="1" eb="2">
      <t>ユウ</t>
    </rPh>
    <rPh sb="3" eb="4">
      <t>ム</t>
    </rPh>
    <rPh sb="11" eb="12">
      <t>エラ</t>
    </rPh>
    <phoneticPr fontId="2"/>
  </si>
  <si>
    <r>
      <t>　　編曲・演奏許可書PDFを添付
　　</t>
    </r>
    <r>
      <rPr>
        <b/>
        <sz val="10"/>
        <color theme="1"/>
        <rFont val="ＤＦ特太ゴシック体"/>
        <family val="3"/>
        <charset val="128"/>
      </rPr>
      <t>（厳守）</t>
    </r>
    <rPh sb="14" eb="16">
      <t>テンプ</t>
    </rPh>
    <rPh sb="20" eb="22">
      <t>ゲンシュ</t>
    </rPh>
    <phoneticPr fontId="2"/>
  </si>
  <si>
    <t>有</t>
    <rPh sb="0" eb="1">
      <t>ア</t>
    </rPh>
    <phoneticPr fontId="2"/>
  </si>
  <si>
    <t>無</t>
    <rPh sb="0" eb="1">
      <t>ナ</t>
    </rPh>
    <phoneticPr fontId="2"/>
  </si>
  <si>
    <t>指揮者名</t>
    <rPh sb="0" eb="3">
      <t>シキシャ</t>
    </rPh>
    <rPh sb="3" eb="4">
      <t>メイ</t>
    </rPh>
    <phoneticPr fontId="2"/>
  </si>
  <si>
    <t>承諾する</t>
    <rPh sb="0" eb="2">
      <t>ショウダク</t>
    </rPh>
    <phoneticPr fontId="2"/>
  </si>
  <si>
    <t>承諾しない</t>
    <rPh sb="0" eb="2">
      <t>ショウダク</t>
    </rPh>
    <phoneticPr fontId="2"/>
  </si>
  <si>
    <t>氏　名</t>
    <rPh sb="0" eb="1">
      <t>シ</t>
    </rPh>
    <rPh sb="2" eb="3">
      <t>メイ</t>
    </rPh>
    <phoneticPr fontId="2"/>
  </si>
  <si>
    <t>姓と名の間は、全角１文字スペース空けてください。　例：吹連　一郎</t>
    <rPh sb="0" eb="1">
      <t>セイ</t>
    </rPh>
    <rPh sb="2" eb="3">
      <t>ナ</t>
    </rPh>
    <rPh sb="4" eb="5">
      <t>アイダ</t>
    </rPh>
    <rPh sb="7" eb="9">
      <t>ゼンカク</t>
    </rPh>
    <rPh sb="10" eb="12">
      <t>モジ</t>
    </rPh>
    <rPh sb="16" eb="17">
      <t>ア</t>
    </rPh>
    <rPh sb="25" eb="26">
      <t>レイ</t>
    </rPh>
    <rPh sb="27" eb="28">
      <t>スイ</t>
    </rPh>
    <rPh sb="28" eb="29">
      <t>レン</t>
    </rPh>
    <rPh sb="30" eb="32">
      <t>イチロウ</t>
    </rPh>
    <phoneticPr fontId="2"/>
  </si>
  <si>
    <t>出演者数
（指揮者を除く）</t>
    <rPh sb="0" eb="3">
      <t>シュツエンシャ</t>
    </rPh>
    <rPh sb="3" eb="4">
      <t>スウ</t>
    </rPh>
    <rPh sb="6" eb="9">
      <t>シキシャ</t>
    </rPh>
    <rPh sb="10" eb="11">
      <t>ノゾ</t>
    </rPh>
    <phoneticPr fontId="2"/>
  </si>
  <si>
    <t>　数字のみを入力してください。</t>
    <rPh sb="1" eb="3">
      <t>スウジ</t>
    </rPh>
    <rPh sb="6" eb="8">
      <t>ニュウリョク</t>
    </rPh>
    <phoneticPr fontId="2"/>
  </si>
  <si>
    <t>ピアノ使用</t>
    <rPh sb="3" eb="5">
      <t>シヨウ</t>
    </rPh>
    <phoneticPr fontId="2"/>
  </si>
  <si>
    <t>「有・無」のどちらかを選んでください。空欄不可</t>
    <rPh sb="1" eb="2">
      <t>ユウ</t>
    </rPh>
    <rPh sb="3" eb="4">
      <t>ム</t>
    </rPh>
    <rPh sb="11" eb="12">
      <t>エラ</t>
    </rPh>
    <rPh sb="19" eb="21">
      <t>クウラン</t>
    </rPh>
    <rPh sb="21" eb="23">
      <t>フカ</t>
    </rPh>
    <phoneticPr fontId="2"/>
  </si>
  <si>
    <t>ライブ配信の承諾</t>
    <rPh sb="3" eb="5">
      <t>ハイシン</t>
    </rPh>
    <rPh sb="6" eb="8">
      <t>ショウダク</t>
    </rPh>
    <phoneticPr fontId="2"/>
  </si>
  <si>
    <t>ライブ配信の承諾について、プルダウンメニューから「承諾する」「承諾しない」を選択してください。</t>
    <rPh sb="3" eb="5">
      <t>ハイシン</t>
    </rPh>
    <rPh sb="6" eb="8">
      <t>ショウダク</t>
    </rPh>
    <rPh sb="25" eb="27">
      <t>ショウダク</t>
    </rPh>
    <rPh sb="31" eb="33">
      <t>ショウダク</t>
    </rPh>
    <rPh sb="38" eb="40">
      <t>センタク</t>
    </rPh>
    <phoneticPr fontId="2"/>
  </si>
  <si>
    <t>会場への交通手段</t>
    <rPh sb="0" eb="2">
      <t>カイジョウ</t>
    </rPh>
    <rPh sb="4" eb="6">
      <t>コウツウ</t>
    </rPh>
    <rPh sb="6" eb="8">
      <t>シュダン</t>
    </rPh>
    <phoneticPr fontId="2"/>
  </si>
  <si>
    <t>バス</t>
    <phoneticPr fontId="2"/>
  </si>
  <si>
    <t>台</t>
    <rPh sb="0" eb="1">
      <t>ダイ</t>
    </rPh>
    <phoneticPr fontId="2"/>
  </si>
  <si>
    <t>　台数を入力してください。使用しない場合は０を入力してください。</t>
    <rPh sb="1" eb="3">
      <t>ダイスウ</t>
    </rPh>
    <rPh sb="4" eb="6">
      <t>ニュウリョク</t>
    </rPh>
    <rPh sb="13" eb="15">
      <t>シヨウ</t>
    </rPh>
    <rPh sb="18" eb="20">
      <t>バアイ</t>
    </rPh>
    <rPh sb="23" eb="25">
      <t>ニュウリョク</t>
    </rPh>
    <phoneticPr fontId="2"/>
  </si>
  <si>
    <t>（郵送料）</t>
    <rPh sb="1" eb="4">
      <t>ユウソウリョウ</t>
    </rPh>
    <phoneticPr fontId="2"/>
  </si>
  <si>
    <t>その他</t>
    <rPh sb="2" eb="3">
      <t>タ</t>
    </rPh>
    <phoneticPr fontId="2"/>
  </si>
  <si>
    <t>楽器輸送方法</t>
    <rPh sb="0" eb="2">
      <t>ガッキ</t>
    </rPh>
    <rPh sb="2" eb="4">
      <t>ユソウ</t>
    </rPh>
    <rPh sb="4" eb="6">
      <t>ホウホウ</t>
    </rPh>
    <phoneticPr fontId="2"/>
  </si>
  <si>
    <t>トラック</t>
    <phoneticPr fontId="2"/>
  </si>
  <si>
    <t>ｔ</t>
    <phoneticPr fontId="2"/>
  </si>
  <si>
    <t>部員数調査</t>
    <rPh sb="0" eb="3">
      <t>ブインスウ</t>
    </rPh>
    <rPh sb="3" eb="5">
      <t>チョウサ</t>
    </rPh>
    <phoneticPr fontId="2"/>
  </si>
  <si>
    <t xml:space="preserve"> １年</t>
    <rPh sb="2" eb="3">
      <t>ネン</t>
    </rPh>
    <phoneticPr fontId="2"/>
  </si>
  <si>
    <t xml:space="preserve"> 2年</t>
    <rPh sb="2" eb="3">
      <t>ネン</t>
    </rPh>
    <phoneticPr fontId="2"/>
  </si>
  <si>
    <t xml:space="preserve"> 3年</t>
    <rPh sb="2" eb="3">
      <t>ネン</t>
    </rPh>
    <phoneticPr fontId="2"/>
  </si>
  <si>
    <t>各学年の人数を記入してください。(高校Ａ部門参加校のみ)</t>
    <rPh sb="0" eb="3">
      <t>カクガクネン</t>
    </rPh>
    <rPh sb="4" eb="6">
      <t>ニンズウ</t>
    </rPh>
    <rPh sb="7" eb="9">
      <t>キニュウ</t>
    </rPh>
    <rPh sb="17" eb="19">
      <t>コウコウ</t>
    </rPh>
    <rPh sb="20" eb="22">
      <t>ブモン</t>
    </rPh>
    <rPh sb="22" eb="24">
      <t>サンカ</t>
    </rPh>
    <rPh sb="24" eb="25">
      <t>コウ</t>
    </rPh>
    <phoneticPr fontId="2"/>
  </si>
  <si>
    <t>（参加申込書提出時）</t>
    <rPh sb="1" eb="3">
      <t>サンカ</t>
    </rPh>
    <rPh sb="3" eb="6">
      <t>モウシコミショ</t>
    </rPh>
    <rPh sb="6" eb="8">
      <t>テイシュツ</t>
    </rPh>
    <rPh sb="8" eb="9">
      <t>ジ</t>
    </rPh>
    <phoneticPr fontId="2"/>
  </si>
  <si>
    <r>
      <t>該当しない場合は</t>
    </r>
    <r>
      <rPr>
        <sz val="10"/>
        <color indexed="10"/>
        <rFont val="ＤＦ特太ゴシック体"/>
        <family val="3"/>
        <charset val="128"/>
      </rPr>
      <t>空白</t>
    </r>
    <r>
      <rPr>
        <sz val="10"/>
        <rFont val="ＤＦ特太ゴシック体"/>
        <family val="3"/>
        <charset val="128"/>
      </rPr>
      <t>にしてください。</t>
    </r>
    <rPh sb="0" eb="2">
      <t>ガイトウ</t>
    </rPh>
    <rPh sb="5" eb="7">
      <t>バアイ</t>
    </rPh>
    <rPh sb="8" eb="10">
      <t>クウハク</t>
    </rPh>
    <phoneticPr fontId="2"/>
  </si>
  <si>
    <t>電話番号</t>
    <rPh sb="0" eb="2">
      <t>デンワ</t>
    </rPh>
    <rPh sb="2" eb="4">
      <t>バンゴウ</t>
    </rPh>
    <phoneticPr fontId="2"/>
  </si>
  <si>
    <t>　ハイフンを入れて入力してください。</t>
    <rPh sb="6" eb="7">
      <t>イ</t>
    </rPh>
    <rPh sb="9" eb="11">
      <t>ニュウリョク</t>
    </rPh>
    <phoneticPr fontId="2"/>
  </si>
  <si>
    <t>FAX番号</t>
    <rPh sb="3" eb="5">
      <t>バンゴウ</t>
    </rPh>
    <phoneticPr fontId="2"/>
  </si>
  <si>
    <t>　電話と共有の場合でも入力をお願いします。ない場合は「なし」と入力してください。</t>
    <rPh sb="1" eb="3">
      <t>デンワ</t>
    </rPh>
    <rPh sb="4" eb="6">
      <t>キョウユウ</t>
    </rPh>
    <rPh sb="7" eb="9">
      <t>バアイ</t>
    </rPh>
    <rPh sb="11" eb="13">
      <t>ニュウリョク</t>
    </rPh>
    <rPh sb="15" eb="16">
      <t>ネガ</t>
    </rPh>
    <rPh sb="23" eb="25">
      <t>バアイ</t>
    </rPh>
    <rPh sb="31" eb="33">
      <t>ニュウリョク</t>
    </rPh>
    <phoneticPr fontId="2"/>
  </si>
  <si>
    <t>連絡責任者</t>
    <rPh sb="0" eb="2">
      <t>レンラク</t>
    </rPh>
    <rPh sb="2" eb="5">
      <t>セキニンシャ</t>
    </rPh>
    <phoneticPr fontId="2"/>
  </si>
  <si>
    <t>氏名</t>
    <rPh sb="0" eb="2">
      <t>シメイ</t>
    </rPh>
    <phoneticPr fontId="2"/>
  </si>
  <si>
    <t xml:space="preserve"> </t>
    <phoneticPr fontId="2"/>
  </si>
  <si>
    <t>携帯電話番号</t>
    <rPh sb="0" eb="2">
      <t>ケイタイ</t>
    </rPh>
    <rPh sb="2" eb="4">
      <t>デンワ</t>
    </rPh>
    <rPh sb="4" eb="6">
      <t>バンゴウ</t>
    </rPh>
    <phoneticPr fontId="2"/>
  </si>
  <si>
    <t>　緊急連絡先となります。連絡が確実な番号の登録にご協力をお願いします。</t>
    <rPh sb="1" eb="3">
      <t>キンキュウ</t>
    </rPh>
    <rPh sb="3" eb="5">
      <t>レンラク</t>
    </rPh>
    <rPh sb="5" eb="6">
      <t>サキ</t>
    </rPh>
    <rPh sb="12" eb="14">
      <t>レンラク</t>
    </rPh>
    <rPh sb="15" eb="17">
      <t>カクジツ</t>
    </rPh>
    <rPh sb="18" eb="20">
      <t>バンゴウ</t>
    </rPh>
    <rPh sb="21" eb="23">
      <t>トウロク</t>
    </rPh>
    <rPh sb="25" eb="27">
      <t>キョウリョク</t>
    </rPh>
    <rPh sb="29" eb="30">
      <t>ネガ</t>
    </rPh>
    <phoneticPr fontId="2"/>
  </si>
  <si>
    <t>メールアドレス</t>
    <phoneticPr fontId="2"/>
  </si>
  <si>
    <t>　ken-jimu@iba-sui.jpからのメールを受信できるように設定をお願いします。一斉送信メールの受信への対応もお願いします。</t>
    <rPh sb="27" eb="29">
      <t>ジュシン</t>
    </rPh>
    <rPh sb="35" eb="37">
      <t>セッテイ</t>
    </rPh>
    <rPh sb="39" eb="40">
      <t>ネガ</t>
    </rPh>
    <rPh sb="45" eb="49">
      <t>イッセイソウシン</t>
    </rPh>
    <rPh sb="53" eb="55">
      <t>ジュシン</t>
    </rPh>
    <rPh sb="57" eb="59">
      <t>タイオウ</t>
    </rPh>
    <rPh sb="61" eb="62">
      <t>ネガ</t>
    </rPh>
    <phoneticPr fontId="2"/>
  </si>
  <si>
    <t>チェック欄</t>
    <rPh sb="4" eb="5">
      <t>ラン</t>
    </rPh>
    <phoneticPr fontId="2"/>
  </si>
  <si>
    <t>部　門</t>
    <rPh sb="0" eb="1">
      <t>ブ</t>
    </rPh>
    <rPh sb="2" eb="3">
      <t>モン</t>
    </rPh>
    <phoneticPr fontId="2"/>
  </si>
  <si>
    <t>作曲</t>
    <rPh sb="0" eb="2">
      <t>サッキョク</t>
    </rPh>
    <phoneticPr fontId="2"/>
  </si>
  <si>
    <t>編曲</t>
    <rPh sb="0" eb="2">
      <t>ヘンキョク</t>
    </rPh>
    <phoneticPr fontId="2"/>
  </si>
  <si>
    <t>種　別</t>
    <rPh sb="0" eb="1">
      <t>タネ</t>
    </rPh>
    <rPh sb="2" eb="3">
      <t>ベツ</t>
    </rPh>
    <phoneticPr fontId="2"/>
  </si>
  <si>
    <t>出版社</t>
    <rPh sb="0" eb="2">
      <t>シュッパン</t>
    </rPh>
    <rPh sb="2" eb="3">
      <t>シャ</t>
    </rPh>
    <phoneticPr fontId="2"/>
  </si>
  <si>
    <t>オフステージ</t>
    <phoneticPr fontId="2"/>
  </si>
  <si>
    <t>出演者数</t>
    <rPh sb="0" eb="3">
      <t>シュツエンシャ</t>
    </rPh>
    <rPh sb="3" eb="4">
      <t>スウ</t>
    </rPh>
    <phoneticPr fontId="2"/>
  </si>
  <si>
    <t>ピアノ</t>
    <phoneticPr fontId="2"/>
  </si>
  <si>
    <t>ＴＥＬ</t>
    <phoneticPr fontId="2"/>
  </si>
  <si>
    <t>ＦＡＸ</t>
    <phoneticPr fontId="2"/>
  </si>
  <si>
    <t>携　帯</t>
    <rPh sb="0" eb="1">
      <t>ケイ</t>
    </rPh>
    <rPh sb="2" eb="3">
      <t>オビ</t>
    </rPh>
    <phoneticPr fontId="2"/>
  </si>
  <si>
    <t>参加負担金及び入場券等計算表</t>
    <rPh sb="0" eb="2">
      <t>サンカ</t>
    </rPh>
    <rPh sb="2" eb="5">
      <t>フタンキン</t>
    </rPh>
    <rPh sb="5" eb="6">
      <t>オヨ</t>
    </rPh>
    <rPh sb="7" eb="10">
      <t>ニュウジョウケン</t>
    </rPh>
    <rPh sb="10" eb="11">
      <t>トウ</t>
    </rPh>
    <rPh sb="11" eb="14">
      <t>ケイサンヒョウ</t>
    </rPh>
    <phoneticPr fontId="2"/>
  </si>
  <si>
    <t>出演順</t>
    <rPh sb="0" eb="2">
      <t>シュツエンジュン</t>
    </rPh>
    <rPh sb="2" eb="3">
      <t>ジュン</t>
    </rPh>
    <phoneticPr fontId="2"/>
  </si>
  <si>
    <t>小学生の部0</t>
    <rPh sb="0" eb="3">
      <t>ショウガクセイ</t>
    </rPh>
    <rPh sb="4" eb="5">
      <t>ブ</t>
    </rPh>
    <phoneticPr fontId="2"/>
  </si>
  <si>
    <t>団体名</t>
  </si>
  <si>
    <t>中学生の部Ａ</t>
    <rPh sb="0" eb="3">
      <t>チュウガクセイ</t>
    </rPh>
    <rPh sb="4" eb="5">
      <t>ブ</t>
    </rPh>
    <phoneticPr fontId="2"/>
  </si>
  <si>
    <t>中学生の部Ｂ</t>
    <rPh sb="0" eb="3">
      <t>チュウガクセイ</t>
    </rPh>
    <rPh sb="4" eb="5">
      <t>ブ</t>
    </rPh>
    <phoneticPr fontId="2"/>
  </si>
  <si>
    <t>参加負担金</t>
    <rPh sb="2" eb="5">
      <t>フタンキン</t>
    </rPh>
    <phoneticPr fontId="2"/>
  </si>
  <si>
    <t>団　体</t>
    <rPh sb="0" eb="1">
      <t>ダン</t>
    </rPh>
    <rPh sb="2" eb="3">
      <t>カラダ</t>
    </rPh>
    <phoneticPr fontId="2"/>
  </si>
  <si>
    <t>円</t>
  </si>
  <si>
    <t>①</t>
    <phoneticPr fontId="2"/>
  </si>
  <si>
    <t>高校生の部Ａ</t>
    <rPh sb="0" eb="3">
      <t>コウコウセイ</t>
    </rPh>
    <rPh sb="4" eb="5">
      <t>ブ</t>
    </rPh>
    <phoneticPr fontId="2"/>
  </si>
  <si>
    <t>個　人</t>
  </si>
  <si>
    <t>（円）×</t>
  </si>
  <si>
    <t>（人）</t>
  </si>
  <si>
    <t>＝</t>
  </si>
  <si>
    <t>②</t>
    <phoneticPr fontId="2"/>
  </si>
  <si>
    <t>高校生の部Ｂ</t>
    <rPh sb="0" eb="3">
      <t>コウコウセイ</t>
    </rPh>
    <rPh sb="4" eb="5">
      <t>ブ</t>
    </rPh>
    <phoneticPr fontId="2"/>
  </si>
  <si>
    <t>前売入場券 　　　　    (一般・プログラム無)　</t>
    <rPh sb="0" eb="2">
      <t>マエウ</t>
    </rPh>
    <rPh sb="2" eb="5">
      <t>ニュウジョウケン</t>
    </rPh>
    <rPh sb="15" eb="17">
      <t>イッパン</t>
    </rPh>
    <rPh sb="23" eb="24">
      <t>ナ</t>
    </rPh>
    <phoneticPr fontId="2"/>
  </si>
  <si>
    <t>③</t>
    <phoneticPr fontId="2"/>
  </si>
  <si>
    <t>大学の部Ａ</t>
    <rPh sb="0" eb="2">
      <t>ダイガク</t>
    </rPh>
    <rPh sb="3" eb="4">
      <t>ブ</t>
    </rPh>
    <phoneticPr fontId="2"/>
  </si>
  <si>
    <t>前売入場券 　　　　    (小学生・プログラム無)　</t>
    <rPh sb="0" eb="2">
      <t>マエウ</t>
    </rPh>
    <rPh sb="2" eb="5">
      <t>ニュウジョウケン</t>
    </rPh>
    <rPh sb="15" eb="18">
      <t>ショウガクセイ</t>
    </rPh>
    <rPh sb="24" eb="25">
      <t>ナ</t>
    </rPh>
    <phoneticPr fontId="2"/>
  </si>
  <si>
    <t>（円）×</t>
    <rPh sb="1" eb="2">
      <t>エン</t>
    </rPh>
    <phoneticPr fontId="2"/>
  </si>
  <si>
    <t>（人）</t>
    <rPh sb="1" eb="2">
      <t>ニン</t>
    </rPh>
    <phoneticPr fontId="2"/>
  </si>
  <si>
    <t>＝</t>
    <phoneticPr fontId="2"/>
  </si>
  <si>
    <t>④</t>
    <phoneticPr fontId="2"/>
  </si>
  <si>
    <r>
      <t>前売</t>
    </r>
    <r>
      <rPr>
        <sz val="12"/>
        <color theme="1"/>
        <rFont val="ＭＳ Ｐ明朝"/>
        <family val="1"/>
        <charset val="134"/>
      </rPr>
      <t>プログラム　　　　　</t>
    </r>
    <r>
      <rPr>
        <sz val="10"/>
        <color theme="1"/>
        <rFont val="ＭＳ Ｐ明朝"/>
        <family val="1"/>
        <charset val="128"/>
      </rPr>
      <t>(出演者には付いています)</t>
    </r>
    <rPh sb="0" eb="2">
      <t>マエウ</t>
    </rPh>
    <rPh sb="13" eb="16">
      <t>シュツエンシャ</t>
    </rPh>
    <rPh sb="18" eb="19">
      <t>ツ</t>
    </rPh>
    <phoneticPr fontId="2"/>
  </si>
  <si>
    <t xml:space="preserve"> (部)</t>
    <rPh sb="2" eb="3">
      <t>ブ</t>
    </rPh>
    <phoneticPr fontId="2"/>
  </si>
  <si>
    <t>⑤</t>
    <phoneticPr fontId="2"/>
  </si>
  <si>
    <t>ピアノ借用料
（調律費込）</t>
    <rPh sb="3" eb="5">
      <t>シャクヨウ</t>
    </rPh>
    <rPh sb="5" eb="6">
      <t>リョウ</t>
    </rPh>
    <rPh sb="8" eb="10">
      <t>チョウリツ</t>
    </rPh>
    <rPh sb="10" eb="11">
      <t>ヒ</t>
    </rPh>
    <rPh sb="11" eb="12">
      <t>コミ</t>
    </rPh>
    <phoneticPr fontId="2"/>
  </si>
  <si>
    <t>円</t>
    <phoneticPr fontId="2"/>
  </si>
  <si>
    <t>⑥</t>
    <phoneticPr fontId="2"/>
  </si>
  <si>
    <t>大学の部Ｂ</t>
    <rPh sb="0" eb="2">
      <t>ダイガク</t>
    </rPh>
    <rPh sb="3" eb="4">
      <t>ブ</t>
    </rPh>
    <phoneticPr fontId="2"/>
  </si>
  <si>
    <t>郵　送　料</t>
    <rPh sb="0" eb="1">
      <t>ユウ</t>
    </rPh>
    <rPh sb="2" eb="3">
      <t>ソウ</t>
    </rPh>
    <rPh sb="4" eb="5">
      <t>リョウ</t>
    </rPh>
    <phoneticPr fontId="2"/>
  </si>
  <si>
    <t>⑦</t>
    <phoneticPr fontId="2"/>
  </si>
  <si>
    <t>職場・一般の部Ａ</t>
    <rPh sb="0" eb="2">
      <t>ショクバ</t>
    </rPh>
    <rPh sb="3" eb="5">
      <t>イッパン</t>
    </rPh>
    <rPh sb="6" eb="7">
      <t>ブ</t>
    </rPh>
    <phoneticPr fontId="2"/>
  </si>
  <si>
    <t>職場・一般の部Ｂ</t>
    <rPh sb="0" eb="2">
      <t>ショクバ</t>
    </rPh>
    <rPh sb="3" eb="5">
      <t>イッパン</t>
    </rPh>
    <rPh sb="6" eb="7">
      <t>ブ</t>
    </rPh>
    <phoneticPr fontId="2"/>
  </si>
  <si>
    <t>連　絡</t>
  </si>
  <si>
    <t>住所</t>
  </si>
  <si>
    <t>〒</t>
  </si>
  <si>
    <t>氏名</t>
  </si>
  <si>
    <t>責任者</t>
  </si>
  <si>
    <t>電話</t>
    <rPh sb="0" eb="2">
      <t>デンワ</t>
    </rPh>
    <phoneticPr fontId="2"/>
  </si>
  <si>
    <t>携帯電話</t>
    <rPh sb="0" eb="2">
      <t>ケイタイ</t>
    </rPh>
    <phoneticPr fontId="2"/>
  </si>
  <si>
    <r>
      <rPr>
        <b/>
        <sz val="10"/>
        <rFont val="ＭＳ ゴシック"/>
        <family val="3"/>
        <charset val="128"/>
      </rPr>
      <t>●</t>
    </r>
    <r>
      <rPr>
        <b/>
        <u/>
        <sz val="10"/>
        <rFont val="ＭＳ ゴシック"/>
        <family val="3"/>
        <charset val="128"/>
      </rPr>
      <t>このシートは計算用です。提出の必要はありません。</t>
    </r>
    <r>
      <rPr>
        <sz val="10"/>
        <rFont val="ＭＳ ゴシック"/>
        <family val="3"/>
        <charset val="128"/>
      </rPr>
      <t>黄色部分に必要数を入力し、合計額を入金してください。</t>
    </r>
    <rPh sb="7" eb="9">
      <t>ケイサン</t>
    </rPh>
    <rPh sb="9" eb="10">
      <t>ヨウ</t>
    </rPh>
    <rPh sb="13" eb="15">
      <t>テイシュツ</t>
    </rPh>
    <rPh sb="16" eb="18">
      <t>ヒツヨウ</t>
    </rPh>
    <rPh sb="25" eb="27">
      <t>キイロ</t>
    </rPh>
    <rPh sb="27" eb="29">
      <t>ブブン</t>
    </rPh>
    <rPh sb="30" eb="32">
      <t>ヒツヨウ</t>
    </rPh>
    <rPh sb="32" eb="33">
      <t>スウ</t>
    </rPh>
    <rPh sb="34" eb="36">
      <t>ニュウリョク</t>
    </rPh>
    <rPh sb="38" eb="40">
      <t>ゴウケイ</t>
    </rPh>
    <rPh sb="40" eb="41">
      <t>ガク</t>
    </rPh>
    <rPh sb="42" eb="44">
      <t>ニュウキン</t>
    </rPh>
    <phoneticPr fontId="2"/>
  </si>
  <si>
    <t>提出期日は書き入れてください。</t>
  </si>
  <si>
    <t>高校生の部Ａ</t>
    <rPh sb="1" eb="2">
      <t>コウ</t>
    </rPh>
    <rPh sb="2" eb="3">
      <t>セイ</t>
    </rPh>
    <phoneticPr fontId="2"/>
  </si>
  <si>
    <t>高校生の部Ｂ</t>
    <rPh sb="0" eb="3">
      <t>コウコウセイ</t>
    </rPh>
    <phoneticPr fontId="2"/>
  </si>
  <si>
    <t>大学の部Ａ</t>
  </si>
  <si>
    <t>大学の部Ｂ</t>
    <phoneticPr fontId="2"/>
  </si>
  <si>
    <t>職場・一般の部Ａ</t>
  </si>
  <si>
    <t>職場・一般の部Ｂ</t>
    <phoneticPr fontId="2"/>
  </si>
  <si>
    <t>ふりがな</t>
  </si>
  <si>
    <t>曲名</t>
    <rPh sb="0" eb="2">
      <t>キョクメイ</t>
    </rPh>
    <phoneticPr fontId="2"/>
  </si>
  <si>
    <t>作曲者</t>
    <rPh sb="0" eb="3">
      <t>サッキョクシャ</t>
    </rPh>
    <phoneticPr fontId="2"/>
  </si>
  <si>
    <t>編曲者</t>
    <rPh sb="0" eb="3">
      <t>ヘンキョクシャ</t>
    </rPh>
    <phoneticPr fontId="2"/>
  </si>
  <si>
    <t>版権</t>
    <rPh sb="0" eb="2">
      <t>ハンケン</t>
    </rPh>
    <phoneticPr fontId="2"/>
  </si>
  <si>
    <t>オフステ</t>
    <phoneticPr fontId="2"/>
  </si>
  <si>
    <t>指揮者</t>
    <rPh sb="0" eb="3">
      <t>シキシャ</t>
    </rPh>
    <phoneticPr fontId="2"/>
  </si>
  <si>
    <t>交通手段</t>
    <rPh sb="0" eb="2">
      <t>コウツウ</t>
    </rPh>
    <rPh sb="2" eb="4">
      <t>シュダン</t>
    </rPh>
    <phoneticPr fontId="2"/>
  </si>
  <si>
    <t>Spelling</t>
  </si>
  <si>
    <t>バス</t>
  </si>
  <si>
    <t>台数</t>
    <rPh sb="0" eb="2">
      <t>ダイスウ</t>
    </rPh>
    <phoneticPr fontId="2"/>
  </si>
  <si>
    <t>トラック（種別）</t>
    <rPh sb="5" eb="7">
      <t>シュベツ</t>
    </rPh>
    <phoneticPr fontId="2"/>
  </si>
  <si>
    <t>携帯電話</t>
    <rPh sb="0" eb="2">
      <t>ケイタイ</t>
    </rPh>
    <rPh sb="2" eb="4">
      <t>デンワ</t>
    </rPh>
    <phoneticPr fontId="2"/>
  </si>
  <si>
    <t>総チェック</t>
    <rPh sb="0" eb="1">
      <t>ソウ</t>
    </rPh>
    <phoneticPr fontId="2"/>
  </si>
  <si>
    <t>OK</t>
    <phoneticPr fontId="2"/>
  </si>
  <si>
    <t>NG</t>
    <phoneticPr fontId="2"/>
  </si>
  <si>
    <t>中学校Ａ</t>
    <phoneticPr fontId="2"/>
  </si>
  <si>
    <t>中学校Ｂ</t>
  </si>
  <si>
    <t>高等学校Ｂ</t>
  </si>
  <si>
    <t>高等学校Ａ</t>
  </si>
  <si>
    <t>大学Ａ</t>
  </si>
  <si>
    <t>職場・一般Ａ</t>
  </si>
  <si>
    <t>小学生</t>
    <rPh sb="2" eb="3">
      <t>セイ</t>
    </rPh>
    <phoneticPr fontId="2"/>
  </si>
  <si>
    <t>職場・一般B</t>
    <phoneticPr fontId="2"/>
  </si>
  <si>
    <t>大学B</t>
    <phoneticPr fontId="2"/>
  </si>
  <si>
    <t>ライブ配信</t>
    <rPh sb="3" eb="5">
      <t>ハイシン</t>
    </rPh>
    <phoneticPr fontId="2"/>
  </si>
  <si>
    <t>前売一般</t>
    <rPh sb="0" eb="2">
      <t>マエウ</t>
    </rPh>
    <rPh sb="2" eb="4">
      <t>イッパン</t>
    </rPh>
    <phoneticPr fontId="2"/>
  </si>
  <si>
    <t>前売小学生</t>
    <rPh sb="0" eb="2">
      <t>マエウリ</t>
    </rPh>
    <rPh sb="2" eb="5">
      <t>ショウガクセイ</t>
    </rPh>
    <phoneticPr fontId="2"/>
  </si>
  <si>
    <t>前売りプログラム</t>
    <rPh sb="0" eb="2">
      <t>マエウ</t>
    </rPh>
    <phoneticPr fontId="2"/>
  </si>
  <si>
    <t>合計金額</t>
    <rPh sb="0" eb="2">
      <t>ゴウケイ</t>
    </rPh>
    <rPh sb="2" eb="4">
      <t>キンガク</t>
    </rPh>
    <phoneticPr fontId="2"/>
  </si>
  <si>
    <t>アドレス</t>
    <phoneticPr fontId="2"/>
  </si>
  <si>
    <t>中学生Ａ</t>
    <rPh sb="2" eb="3">
      <t>セイ</t>
    </rPh>
    <phoneticPr fontId="2"/>
  </si>
  <si>
    <t>令和７年度　第6５回茨城県吹奏楽コンクール</t>
    <rPh sb="0" eb="2">
      <t>レイワ</t>
    </rPh>
    <rPh sb="3" eb="5">
      <t>ネンド</t>
    </rPh>
    <phoneticPr fontId="2"/>
  </si>
  <si>
    <t>第6２回茨城県小学生バンドフェスティバル（ステージ部門）</t>
    <phoneticPr fontId="2"/>
  </si>
  <si>
    <t>必要事項入力用ファイル</t>
    <rPh sb="0" eb="6">
      <t>ヒツヨウジコウニュウリョク</t>
    </rPh>
    <rPh sb="6" eb="7">
      <t>ヨウ</t>
    </rPh>
    <phoneticPr fontId="2"/>
  </si>
  <si>
    <t>〈R7版〉</t>
    <rPh sb="3" eb="4">
      <t>バン</t>
    </rPh>
    <phoneticPr fontId="2"/>
  </si>
  <si>
    <t>Ver.1</t>
    <phoneticPr fontId="2"/>
  </si>
  <si>
    <t>このファイルは、茨城県吹奏楽コンクール・茨城県小学生バンドフェスティバル（ステージ部門）</t>
    <rPh sb="8" eb="11">
      <t>イバラキケン</t>
    </rPh>
    <rPh sb="11" eb="14">
      <t>スイソウガク</t>
    </rPh>
    <rPh sb="20" eb="23">
      <t>イバラキケン</t>
    </rPh>
    <rPh sb="23" eb="26">
      <t>ショウガクセイ</t>
    </rPh>
    <rPh sb="41" eb="43">
      <t>ブモン</t>
    </rPh>
    <phoneticPr fontId="2"/>
  </si>
  <si>
    <t>参加における必要事項入力のためのファイルです。</t>
    <phoneticPr fontId="2"/>
  </si>
  <si>
    <r>
      <rPr>
        <u/>
        <sz val="12"/>
        <rFont val="ＭＳ Ｐゴシック"/>
        <family val="3"/>
        <charset val="128"/>
      </rPr>
      <t xml:space="preserve">申込時の入力は必要ありません。6月29日(日)の説明会後、メールにて払込取扱票の記入例をお送りしますので、郵便局にある払込取扱票に必要事項を記入し、７月11日(金)までに入金してください。
</t>
    </r>
    <r>
      <rPr>
        <sz val="12"/>
        <rFont val="ＭＳ Ｐゴシック"/>
        <family val="3"/>
        <charset val="128"/>
      </rPr>
      <t xml:space="preserve">※計算用シートです。提出の必要はありません。
また、申込時に数が入力されていても問題ありません。
</t>
    </r>
    <r>
      <rPr>
        <b/>
        <sz val="12"/>
        <color rgb="FFFF0000"/>
        <rFont val="ＭＳ Ｐゴシック"/>
        <family val="3"/>
        <charset val="128"/>
      </rPr>
      <t>払込締切日　7月11日（金）</t>
    </r>
    <rPh sb="0" eb="2">
      <t>モウシコミ</t>
    </rPh>
    <rPh sb="2" eb="3">
      <t>ジ</t>
    </rPh>
    <rPh sb="4" eb="6">
      <t>ニュウリョク</t>
    </rPh>
    <rPh sb="7" eb="9">
      <t>ヒツヨウ</t>
    </rPh>
    <rPh sb="16" eb="17">
      <t>ガツ</t>
    </rPh>
    <rPh sb="19" eb="20">
      <t>ヒ</t>
    </rPh>
    <rPh sb="21" eb="22">
      <t>ニチ</t>
    </rPh>
    <rPh sb="27" eb="28">
      <t>ゴ</t>
    </rPh>
    <rPh sb="34" eb="36">
      <t>ハライコミ</t>
    </rPh>
    <rPh sb="36" eb="39">
      <t>トリアツカイヒョウ</t>
    </rPh>
    <rPh sb="40" eb="43">
      <t>キニュウレイ</t>
    </rPh>
    <rPh sb="45" eb="46">
      <t>オク</t>
    </rPh>
    <rPh sb="53" eb="56">
      <t>ユウビンキョク</t>
    </rPh>
    <rPh sb="59" eb="63">
      <t>ハライコミトリアツカイ</t>
    </rPh>
    <rPh sb="63" eb="64">
      <t>ヒョウ</t>
    </rPh>
    <rPh sb="65" eb="69">
      <t>ヒツヨウジコウ</t>
    </rPh>
    <rPh sb="70" eb="72">
      <t>キニュウ</t>
    </rPh>
    <rPh sb="75" eb="76">
      <t>ガツ</t>
    </rPh>
    <rPh sb="78" eb="79">
      <t>ヒ</t>
    </rPh>
    <rPh sb="80" eb="81">
      <t>キン</t>
    </rPh>
    <rPh sb="96" eb="98">
      <t>ケイサン</t>
    </rPh>
    <rPh sb="98" eb="99">
      <t>ヨウ</t>
    </rPh>
    <rPh sb="105" eb="107">
      <t>テイシュツ</t>
    </rPh>
    <rPh sb="108" eb="110">
      <t>ヒツヨウ</t>
    </rPh>
    <rPh sb="121" eb="123">
      <t>モウシコミ</t>
    </rPh>
    <rPh sb="123" eb="124">
      <t>ジ</t>
    </rPh>
    <rPh sb="125" eb="126">
      <t>カズ</t>
    </rPh>
    <rPh sb="127" eb="129">
      <t>ニュウリョク</t>
    </rPh>
    <rPh sb="135" eb="137">
      <t>モンダイ</t>
    </rPh>
    <phoneticPr fontId="2"/>
  </si>
  <si>
    <t>6月29日(日)の説明会後、メールにて払込取扱票の記入例をお送りしますので、郵便局にある払込取扱票に必要事項を記入し、７月11日(金)までに入金してください。</t>
    <phoneticPr fontId="2"/>
  </si>
  <si>
    <t>参加負担金等の払込みについて</t>
    <rPh sb="0" eb="2">
      <t>サンカ</t>
    </rPh>
    <rPh sb="2" eb="5">
      <t>フタンキン</t>
    </rPh>
    <rPh sb="5" eb="6">
      <t>ナド</t>
    </rPh>
    <rPh sb="7" eb="9">
      <t>ハライコミ</t>
    </rPh>
    <phoneticPr fontId="2"/>
  </si>
  <si>
    <t>必要事項等の提出について</t>
    <rPh sb="0" eb="4">
      <t>ヒツヨウジコウ</t>
    </rPh>
    <rPh sb="4" eb="5">
      <t>トウ</t>
    </rPh>
    <rPh sb="6" eb="8">
      <t>テイシュツ</t>
    </rPh>
    <phoneticPr fontId="2"/>
  </si>
  <si>
    <r>
      <t xml:space="preserve">③　以下のデータを添付し、県事務局にメールを送信してください。
　 </t>
    </r>
    <r>
      <rPr>
        <u/>
        <sz val="12"/>
        <color theme="1"/>
        <rFont val="ＭＳ 明朝"/>
        <family val="1"/>
        <charset val="128"/>
      </rPr>
      <t xml:space="preserve"> PDFデータは、１つのファイルにまとめてください。</t>
    </r>
    <phoneticPr fontId="72"/>
  </si>
  <si>
    <t>　　ア．必要事項入力ファイル（Excelデータ）</t>
    <rPh sb="4" eb="8">
      <t>ヒツヨウジコウ</t>
    </rPh>
    <rPh sb="8" eb="10">
      <t>ニュウリョク</t>
    </rPh>
    <phoneticPr fontId="2"/>
  </si>
  <si>
    <t>　　イ．自由曲スコア表紙をPDFに変換したデータ（曲名、作曲者名、編曲者名がわかるページ）</t>
    <rPh sb="4" eb="7">
      <t>ジユウキョク</t>
    </rPh>
    <rPh sb="10" eb="12">
      <t>ヒョウシ</t>
    </rPh>
    <rPh sb="17" eb="19">
      <t>ヘンカン</t>
    </rPh>
    <rPh sb="25" eb="27">
      <t>キョクメイ</t>
    </rPh>
    <rPh sb="28" eb="32">
      <t>サッキョクシャメイ</t>
    </rPh>
    <rPh sb="33" eb="37">
      <t>ヘンキョクシャメイ</t>
    </rPh>
    <phoneticPr fontId="2"/>
  </si>
  <si>
    <t>　　ウ．演奏許諾書（レンタル譜等）をPDFに変換したデータ</t>
    <rPh sb="4" eb="9">
      <t>エンソウキョダクショ</t>
    </rPh>
    <rPh sb="14" eb="15">
      <t>フ</t>
    </rPh>
    <rPh sb="15" eb="16">
      <t>トウ</t>
    </rPh>
    <rPh sb="22" eb="24">
      <t>ヘンカン</t>
    </rPh>
    <phoneticPr fontId="2"/>
  </si>
  <si>
    <t>　※ PDFに変換できない場合は、イ、ウのコピーを、書留郵便または特定記録で送付してください。　　　　　　　　　　　　　　　　　　</t>
    <rPh sb="7" eb="9">
      <t>ヘンカン</t>
    </rPh>
    <rPh sb="13" eb="15">
      <t>バアイ</t>
    </rPh>
    <rPh sb="26" eb="28">
      <t>カキトメ</t>
    </rPh>
    <rPh sb="28" eb="30">
      <t>ユウビン</t>
    </rPh>
    <rPh sb="33" eb="37">
      <t>トクテイキロク</t>
    </rPh>
    <rPh sb="38" eb="40">
      <t>ソウフ</t>
    </rPh>
    <phoneticPr fontId="2"/>
  </si>
  <si>
    <t>①　「記入シート」に入力をしてください。</t>
    <rPh sb="3" eb="5">
      <t>キニュウ</t>
    </rPh>
    <rPh sb="10" eb="12">
      <t>ニュウリョク</t>
    </rPh>
    <phoneticPr fontId="72"/>
  </si>
  <si>
    <t>このファイルに入力された内容は、実施要項、事務連絡、プログラム、朝日新聞記事、連盟委託業者による録音録画物のタイトル以外の目的では使用いたしません。</t>
    <rPh sb="7" eb="9">
      <t>ニュウリョク</t>
    </rPh>
    <rPh sb="32" eb="34">
      <t>アサヒ</t>
    </rPh>
    <rPh sb="34" eb="36">
      <t>シンブン</t>
    </rPh>
    <rPh sb="36" eb="38">
      <t>キジ</t>
    </rPh>
    <phoneticPr fontId="2"/>
  </si>
  <si>
    <r>
      <t>各学校及び団体が入力するシートです。　</t>
    </r>
    <r>
      <rPr>
        <b/>
        <sz val="12"/>
        <color rgb="FFFF0000"/>
        <rFont val="ＭＳ Ｐゴシック"/>
        <family val="3"/>
        <charset val="128"/>
      </rPr>
      <t>提出締切日　６月１３日（金）午後４時必着</t>
    </r>
    <rPh sb="0" eb="1">
      <t>カク</t>
    </rPh>
    <rPh sb="1" eb="3">
      <t>ガッコウ</t>
    </rPh>
    <rPh sb="3" eb="4">
      <t>オヨ</t>
    </rPh>
    <rPh sb="5" eb="7">
      <t>ダンタイ</t>
    </rPh>
    <rPh sb="8" eb="10">
      <t>ニュウリョク</t>
    </rPh>
    <rPh sb="19" eb="21">
      <t>テイシュツ</t>
    </rPh>
    <rPh sb="21" eb="24">
      <t>シメキリビ</t>
    </rPh>
    <rPh sb="26" eb="27">
      <t>ガツ</t>
    </rPh>
    <rPh sb="29" eb="30">
      <t>ニチ</t>
    </rPh>
    <rPh sb="31" eb="32">
      <t>キン</t>
    </rPh>
    <rPh sb="33" eb="35">
      <t>ゴゴ</t>
    </rPh>
    <rPh sb="36" eb="37">
      <t>ジ</t>
    </rPh>
    <rPh sb="37" eb="39">
      <t>ヒッチャク</t>
    </rPh>
    <phoneticPr fontId="2"/>
  </si>
  <si>
    <t>祝い唄と踊り唄による幻想曲</t>
    <rPh sb="0" eb="1">
      <t>イワ</t>
    </rPh>
    <rPh sb="2" eb="3">
      <t>ウタ</t>
    </rPh>
    <rPh sb="4" eb="5">
      <t>オド</t>
    </rPh>
    <rPh sb="6" eb="7">
      <t>ウタ</t>
    </rPh>
    <rPh sb="10" eb="13">
      <t>ゲンソウキョク</t>
    </rPh>
    <phoneticPr fontId="2"/>
  </si>
  <si>
    <t>ステップ、スキップ、ノンストップ（順次進行によるカプリッチョ）</t>
    <rPh sb="17" eb="21">
      <t>ジュンジシンコウ</t>
    </rPh>
    <phoneticPr fontId="2"/>
  </si>
  <si>
    <t>マーチ「メモリーズ・リフレイン」</t>
    <phoneticPr fontId="2"/>
  </si>
  <si>
    <t>Rhapsody ～ Eclipse</t>
    <phoneticPr fontId="2"/>
  </si>
  <si>
    <t>生没年</t>
    <rPh sb="0" eb="3">
      <t>セイボツネン</t>
    </rPh>
    <phoneticPr fontId="2"/>
  </si>
  <si>
    <t>作曲者の生没年を西暦で入力してください。</t>
    <rPh sb="0" eb="3">
      <t>サッキョクシャ</t>
    </rPh>
    <rPh sb="4" eb="7">
      <t>セイボツネン</t>
    </rPh>
    <rPh sb="8" eb="10">
      <t>セイレキ</t>
    </rPh>
    <rPh sb="11" eb="13">
      <t>ニュウリョク</t>
    </rPh>
    <phoneticPr fontId="2"/>
  </si>
  <si>
    <r>
      <t>スペルは、</t>
    </r>
    <r>
      <rPr>
        <b/>
        <sz val="10"/>
        <color theme="1"/>
        <rFont val="ＤＦ特太ゴシック体"/>
        <family val="3"/>
        <charset val="128"/>
      </rPr>
      <t>半角英字</t>
    </r>
    <r>
      <rPr>
        <sz val="10"/>
        <color theme="1"/>
        <rFont val="ＤＦ特太ゴシック体"/>
        <family val="3"/>
        <charset val="128"/>
      </rPr>
      <t>にて分かる限りすべて記入してください。
また邦人（武藤　隆行）の場合は、「</t>
    </r>
    <r>
      <rPr>
        <sz val="10"/>
        <color theme="1"/>
        <rFont val="ＭＳ Ｐゴシック"/>
        <family val="3"/>
        <charset val="128"/>
      </rPr>
      <t>MUTO</t>
    </r>
    <r>
      <rPr>
        <sz val="10"/>
        <color theme="1"/>
        <rFont val="ＤＦ特太ゴシック体"/>
        <family val="3"/>
        <charset val="128"/>
      </rPr>
      <t xml:space="preserve"> Taka</t>
    </r>
    <r>
      <rPr>
        <sz val="10"/>
        <color theme="1"/>
        <rFont val="ＭＳ Ｐゴシック"/>
        <family val="3"/>
        <charset val="128"/>
      </rPr>
      <t>yuki</t>
    </r>
    <r>
      <rPr>
        <sz val="10"/>
        <color theme="1"/>
        <rFont val="ＤＦ特太ゴシック体"/>
        <family val="3"/>
        <charset val="128"/>
      </rPr>
      <t>」のように姓を先にすべて大文字として名を頭文字のみ大文字にして記入してください。</t>
    </r>
    <rPh sb="34" eb="36">
      <t>ムトウ</t>
    </rPh>
    <rPh sb="37" eb="39">
      <t>タカユキ</t>
    </rPh>
    <phoneticPr fontId="2"/>
  </si>
  <si>
    <t>車両の種類と台数を入力してください。使用しない場合は０を入力してください。</t>
    <phoneticPr fontId="2"/>
  </si>
  <si>
    <r>
      <t xml:space="preserve">合　　　計
</t>
    </r>
    <r>
      <rPr>
        <sz val="8"/>
        <rFont val="ＭＳ 明朝"/>
        <family val="1"/>
        <charset val="128"/>
      </rPr>
      <t>①＋②＋③＋④＋⑤＋⑥＋⑦</t>
    </r>
    <phoneticPr fontId="2"/>
  </si>
  <si>
    <t>小学生BF</t>
    <rPh sb="0" eb="3">
      <t>ショウガクセイ</t>
    </rPh>
    <phoneticPr fontId="2"/>
  </si>
  <si>
    <t>ステージ</t>
    <phoneticPr fontId="2"/>
  </si>
  <si>
    <r>
      <t>　プルダウンメニューから選択してください。</t>
    </r>
    <r>
      <rPr>
        <b/>
        <sz val="10"/>
        <color theme="1"/>
        <rFont val="ＭＳ Ｐゴシック"/>
        <family val="3"/>
        <charset val="128"/>
      </rPr>
      <t>小学生の部の場合は空白</t>
    </r>
    <r>
      <rPr>
        <sz val="10"/>
        <color theme="1"/>
        <rFont val="ＭＳ Ｐゴシック"/>
        <family val="3"/>
        <charset val="128"/>
      </rPr>
      <t>にしてください。</t>
    </r>
    <rPh sb="12" eb="14">
      <t>センタク</t>
    </rPh>
    <rPh sb="21" eb="23">
      <t>ショウガク</t>
    </rPh>
    <rPh sb="23" eb="24">
      <t>セイ</t>
    </rPh>
    <rPh sb="25" eb="26">
      <t>ブ</t>
    </rPh>
    <rPh sb="27" eb="29">
      <t>バアイ</t>
    </rPh>
    <rPh sb="30" eb="32">
      <t>クウハク</t>
    </rPh>
    <phoneticPr fontId="2"/>
  </si>
  <si>
    <t>　 タイトル以外の目的では使用いたしません。</t>
    <rPh sb="6" eb="8">
      <t>イガイ</t>
    </rPh>
    <rPh sb="9" eb="11">
      <t>モクテキ</t>
    </rPh>
    <rPh sb="13" eb="15">
      <t>シヨウ</t>
    </rPh>
    <phoneticPr fontId="2"/>
  </si>
  <si>
    <t>※参加申込書に記入された内容は、実施要項、事務連絡、プログラム、朝日新聞記事、連盟委託業者による録音録画物の</t>
    <rPh sb="1" eb="3">
      <t>サンカ</t>
    </rPh>
    <rPh sb="3" eb="6">
      <t>モウシコミショ</t>
    </rPh>
    <rPh sb="7" eb="9">
      <t>キニュウ</t>
    </rPh>
    <rPh sb="12" eb="14">
      <t>ナイヨウ</t>
    </rPh>
    <rPh sb="16" eb="18">
      <t>ジッシ</t>
    </rPh>
    <rPh sb="18" eb="20">
      <t>ヨウコウ</t>
    </rPh>
    <rPh sb="21" eb="23">
      <t>ジム</t>
    </rPh>
    <rPh sb="23" eb="25">
      <t>レンラク</t>
    </rPh>
    <rPh sb="32" eb="38">
      <t>アサヒシンブンキジ</t>
    </rPh>
    <rPh sb="39" eb="41">
      <t>レンメイ</t>
    </rPh>
    <rPh sb="41" eb="43">
      <t>イタク</t>
    </rPh>
    <rPh sb="43" eb="45">
      <t>ギョウシャ</t>
    </rPh>
    <rPh sb="48" eb="50">
      <t>ロクオン</t>
    </rPh>
    <rPh sb="50" eb="52">
      <t>ロクガ</t>
    </rPh>
    <rPh sb="52" eb="53">
      <t>ブツ</t>
    </rPh>
    <phoneticPr fontId="2"/>
  </si>
  <si>
    <r>
      <t>　</t>
    </r>
    <r>
      <rPr>
        <b/>
        <sz val="11"/>
        <rFont val="ＭＳ Ｐ明朝"/>
        <family val="1"/>
        <charset val="128"/>
      </rPr>
      <t>６月13日（金）午後４時必着</t>
    </r>
    <phoneticPr fontId="2"/>
  </si>
  <si>
    <t>参加における必要事項</t>
    <rPh sb="0" eb="2">
      <t>サンカ</t>
    </rPh>
    <rPh sb="6" eb="10">
      <t>ヒツヨウジコウ</t>
    </rPh>
    <phoneticPr fontId="2"/>
  </si>
  <si>
    <t>出演者数　　　　　　　　（指揮者を除く）</t>
    <rPh sb="0" eb="4">
      <t>シュツエンシャスウ</t>
    </rPh>
    <rPh sb="13" eb="16">
      <t>シキシャ</t>
    </rPh>
    <rPh sb="17" eb="18">
      <t>ノゾ</t>
    </rPh>
    <phoneticPr fontId="2"/>
  </si>
  <si>
    <t>連絡責任者</t>
    <rPh sb="0" eb="1">
      <t>レン</t>
    </rPh>
    <rPh sb="1" eb="2">
      <t>ラク</t>
    </rPh>
    <rPh sb="2" eb="3">
      <t>セキ</t>
    </rPh>
    <rPh sb="3" eb="4">
      <t>ニン</t>
    </rPh>
    <rPh sb="4" eb="5">
      <t>モノ</t>
    </rPh>
    <phoneticPr fontId="2"/>
  </si>
  <si>
    <t>必要事項入力シート</t>
    <rPh sb="0" eb="6">
      <t>ヒツヨウジコウニュウリョク</t>
    </rPh>
    <phoneticPr fontId="2"/>
  </si>
  <si>
    <t>すべての欄に入力してもチェック欄がＯＫにならない場合があります。
その際は、その旨をメール本文に記入の上、期日までに申込データを送信願います。</t>
    <rPh sb="4" eb="5">
      <t>ラン</t>
    </rPh>
    <rPh sb="6" eb="8">
      <t>ニュウリョク</t>
    </rPh>
    <rPh sb="15" eb="16">
      <t>ラン</t>
    </rPh>
    <rPh sb="24" eb="26">
      <t>バアイ</t>
    </rPh>
    <rPh sb="35" eb="36">
      <t>サイ</t>
    </rPh>
    <rPh sb="40" eb="41">
      <t>ムネ</t>
    </rPh>
    <rPh sb="45" eb="47">
      <t>ホンブン</t>
    </rPh>
    <rPh sb="48" eb="50">
      <t>キニュウ</t>
    </rPh>
    <rPh sb="51" eb="52">
      <t>ウエ</t>
    </rPh>
    <rPh sb="53" eb="55">
      <t>キジツ</t>
    </rPh>
    <rPh sb="58" eb="60">
      <t>モウシコミ</t>
    </rPh>
    <rPh sb="64" eb="66">
      <t>ソウシン</t>
    </rPh>
    <rPh sb="66" eb="67">
      <t>ネガ</t>
    </rPh>
    <phoneticPr fontId="2"/>
  </si>
  <si>
    <r>
      <t>　種別と台数を入力してください。使用しない場合は</t>
    </r>
    <r>
      <rPr>
        <sz val="10"/>
        <color theme="1"/>
        <rFont val="ＭＳ Ｐゴシック"/>
        <family val="3"/>
        <charset val="128"/>
      </rPr>
      <t xml:space="preserve"> </t>
    </r>
    <r>
      <rPr>
        <sz val="10"/>
        <color theme="1"/>
        <rFont val="ＤＦ特太ゴシック体"/>
        <family val="3"/>
        <charset val="128"/>
      </rPr>
      <t>「なし</t>
    </r>
    <r>
      <rPr>
        <sz val="10"/>
        <color theme="1"/>
        <rFont val="ＭＳ Ｐゴシック"/>
        <family val="3"/>
        <charset val="128"/>
      </rPr>
      <t xml:space="preserve"> / なし</t>
    </r>
    <r>
      <rPr>
        <sz val="10"/>
        <color theme="1"/>
        <rFont val="ＤＦ特太ゴシック体"/>
        <family val="3"/>
        <charset val="128"/>
      </rPr>
      <t>台」</t>
    </r>
    <r>
      <rPr>
        <sz val="10"/>
        <color theme="1"/>
        <rFont val="ＭＳ Ｐゴシック"/>
        <family val="3"/>
        <charset val="128"/>
      </rPr>
      <t xml:space="preserve"> </t>
    </r>
    <r>
      <rPr>
        <sz val="10"/>
        <color theme="1"/>
        <rFont val="ＤＦ特太ゴシック体"/>
        <family val="3"/>
        <charset val="128"/>
      </rPr>
      <t>と入力してください。例：自家用車  １台</t>
    </r>
    <rPh sb="1" eb="3">
      <t>シュベツ</t>
    </rPh>
    <rPh sb="4" eb="6">
      <t>ダイスウ</t>
    </rPh>
    <rPh sb="7" eb="9">
      <t>ニュウリョク</t>
    </rPh>
    <rPh sb="16" eb="18">
      <t>シヨウ</t>
    </rPh>
    <rPh sb="21" eb="23">
      <t>バアイ</t>
    </rPh>
    <rPh sb="33" eb="34">
      <t>ダイ</t>
    </rPh>
    <rPh sb="37" eb="39">
      <t>ニュウリョク</t>
    </rPh>
    <rPh sb="46" eb="47">
      <t>レイ</t>
    </rPh>
    <rPh sb="48" eb="52">
      <t>ジカヨウシャ</t>
    </rPh>
    <rPh sb="55" eb="56">
      <t>ダイ</t>
    </rPh>
    <phoneticPr fontId="2"/>
  </si>
  <si>
    <r>
      <t>　トラック以外の種別と台数を入力してください。使用しない場合は「なし</t>
    </r>
    <r>
      <rPr>
        <sz val="10"/>
        <color theme="1"/>
        <rFont val="ＭＳ Ｐゴシック"/>
        <family val="3"/>
        <charset val="128"/>
      </rPr>
      <t xml:space="preserve"> / なし</t>
    </r>
    <r>
      <rPr>
        <sz val="10"/>
        <color theme="1"/>
        <rFont val="ＤＦ特太ゴシック体"/>
        <family val="3"/>
        <charset val="128"/>
      </rPr>
      <t>台」と入力してください。　例：自家用車　１台</t>
    </r>
    <rPh sb="5" eb="7">
      <t>イガイ</t>
    </rPh>
    <rPh sb="8" eb="10">
      <t>シュベツ</t>
    </rPh>
    <rPh sb="11" eb="13">
      <t>ダイスウ</t>
    </rPh>
    <rPh sb="14" eb="16">
      <t>ニュウリョク</t>
    </rPh>
    <rPh sb="52" eb="53">
      <t>レイ</t>
    </rPh>
    <rPh sb="54" eb="58">
      <t>ジカヨウシャ</t>
    </rPh>
    <rPh sb="60" eb="6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</si>
</sst>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名&quot;"/>
    <numFmt numFmtId="177" formatCode="#&quot;　名&quot;"/>
    <numFmt numFmtId="178" formatCode="#&quot;　枚&quot;"/>
    <numFmt numFmtId="179" formatCode="#,##0_ "/>
    <numFmt numFmtId="180" formatCode="&quot;〒&quot;###&quot;-&quot;####"/>
    <numFmt numFmtId="181" formatCode="#&quot;月&quot;"/>
    <numFmt numFmtId="182" formatCode="#&quot;日&quot;"/>
  </numFmts>
  <fonts count="10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1"/>
      <name val="ＭＳ Ｐ明朝"/>
      <family val="1"/>
      <charset val="128"/>
    </font>
    <font>
      <b/>
      <sz val="14"/>
      <name val="ＭＳ Ｐ明朝"/>
      <family val="1"/>
      <charset val="128"/>
    </font>
    <font>
      <sz val="11"/>
      <color indexed="48"/>
      <name val="ＭＳ Ｐゴシック"/>
      <family val="3"/>
      <charset val="128"/>
    </font>
    <font>
      <sz val="14"/>
      <name val="ＭＳ Ｐゴシック"/>
      <family val="3"/>
      <charset val="128"/>
    </font>
    <font>
      <b/>
      <sz val="12"/>
      <name val="ＭＳ Ｐゴシック"/>
      <family val="3"/>
      <charset val="128"/>
    </font>
    <font>
      <b/>
      <sz val="12"/>
      <name val="HG丸ｺﾞｼｯｸM-PRO"/>
      <family val="3"/>
      <charset val="128"/>
    </font>
    <font>
      <sz val="12"/>
      <name val="HGS明朝E"/>
      <family val="1"/>
      <charset val="128"/>
    </font>
    <font>
      <sz val="11"/>
      <name val="HGS明朝E"/>
      <family val="1"/>
      <charset val="128"/>
    </font>
    <font>
      <b/>
      <sz val="12"/>
      <name val="ＤＨＰ平成明朝体W7"/>
      <family val="1"/>
      <charset val="128"/>
    </font>
    <font>
      <sz val="12"/>
      <name val="ＤＨＰ平成明朝体W7"/>
      <family val="1"/>
      <charset val="128"/>
    </font>
    <font>
      <sz val="16"/>
      <name val="ＤＨＰ平成明朝体W7"/>
      <family val="1"/>
      <charset val="128"/>
    </font>
    <font>
      <sz val="18"/>
      <name val="HGS明朝E"/>
      <family val="1"/>
      <charset val="128"/>
    </font>
    <font>
      <sz val="11"/>
      <name val="ＪＳ平成明朝体W3"/>
      <family val="3"/>
      <charset val="134"/>
    </font>
    <font>
      <b/>
      <sz val="16"/>
      <color indexed="10"/>
      <name val="ＪＳ平成明朝体W3"/>
      <family val="3"/>
      <charset val="134"/>
    </font>
    <font>
      <sz val="10"/>
      <name val="ＪＳ平成明朝体W3"/>
      <family val="3"/>
      <charset val="134"/>
    </font>
    <font>
      <sz val="9"/>
      <name val="ＪＳ平成明朝体W3"/>
      <family val="3"/>
      <charset val="134"/>
    </font>
    <font>
      <sz val="8"/>
      <name val="ＪＳ平成明朝体W3"/>
      <family val="3"/>
      <charset val="134"/>
    </font>
    <font>
      <b/>
      <sz val="11"/>
      <color indexed="10"/>
      <name val="ＪＳ平成明朝体W3"/>
      <family val="3"/>
      <charset val="134"/>
    </font>
    <font>
      <b/>
      <sz val="14"/>
      <name val="HG丸ｺﾞｼｯｸM-PRO"/>
      <family val="3"/>
      <charset val="128"/>
    </font>
    <font>
      <b/>
      <sz val="20"/>
      <name val="HG丸ｺﾞｼｯｸM-PRO"/>
      <family val="3"/>
      <charset val="128"/>
    </font>
    <font>
      <sz val="10"/>
      <name val="ＤＦ特太ゴシック体"/>
      <family val="3"/>
      <charset val="128"/>
    </font>
    <font>
      <b/>
      <sz val="10"/>
      <color indexed="10"/>
      <name val="ＤＦ特太ゴシック体"/>
      <family val="3"/>
      <charset val="128"/>
    </font>
    <font>
      <b/>
      <sz val="9"/>
      <color indexed="10"/>
      <name val="ＤＦ特太ゴシック体"/>
      <family val="3"/>
      <charset val="128"/>
    </font>
    <font>
      <sz val="9"/>
      <name val="ＤＦ特太ゴシック体"/>
      <family val="3"/>
      <charset val="128"/>
    </font>
    <font>
      <sz val="11"/>
      <name val="ＤＦ特太ゴシック体"/>
      <family val="3"/>
      <charset val="128"/>
    </font>
    <font>
      <sz val="10"/>
      <color indexed="10"/>
      <name val="ＤＦ特太ゴシック体"/>
      <family val="3"/>
      <charset val="128"/>
    </font>
    <font>
      <b/>
      <sz val="11"/>
      <name val="ＭＳ Ｐゴシック"/>
      <family val="3"/>
      <charset val="128"/>
    </font>
    <font>
      <b/>
      <sz val="16"/>
      <name val="ＭＳ Ｐゴシック"/>
      <family val="3"/>
      <charset val="128"/>
    </font>
    <font>
      <b/>
      <sz val="14"/>
      <color theme="0"/>
      <name val="HG丸ｺﾞｼｯｸM-PRO"/>
      <family val="3"/>
      <charset val="128"/>
    </font>
    <font>
      <sz val="10"/>
      <color rgb="FFCCFFFF"/>
      <name val="ＭＳ Ｐゴシック"/>
      <family val="3"/>
      <charset val="128"/>
    </font>
    <font>
      <sz val="11"/>
      <color rgb="FFCCFFFF"/>
      <name val="ＭＳ Ｐゴシック"/>
      <family val="3"/>
      <charset val="128"/>
    </font>
    <font>
      <b/>
      <sz val="16"/>
      <color theme="0"/>
      <name val="HG丸ｺﾞｼｯｸM-PRO"/>
      <family val="3"/>
      <charset val="128"/>
    </font>
    <font>
      <b/>
      <sz val="14"/>
      <color rgb="FFFFFF00"/>
      <name val="ＭＳ Ｐゴシック"/>
      <family val="3"/>
      <charset val="128"/>
    </font>
    <font>
      <sz val="10"/>
      <name val="ＭＳ Ｐゴシック"/>
      <family val="3"/>
      <charset val="128"/>
    </font>
    <font>
      <sz val="8"/>
      <name val="ＭＳ Ｐゴシック"/>
      <family val="3"/>
      <charset val="128"/>
    </font>
    <font>
      <sz val="10"/>
      <name val="ＭＳ 明朝"/>
      <family val="1"/>
      <charset val="134"/>
    </font>
    <font>
      <sz val="16"/>
      <name val="ＭＳ Ｐ明朝"/>
      <family val="1"/>
      <charset val="134"/>
    </font>
    <font>
      <sz val="12"/>
      <name val="ＭＳ 明朝"/>
      <family val="1"/>
      <charset val="134"/>
    </font>
    <font>
      <sz val="12"/>
      <name val="ＭＳ 明朝"/>
      <family val="1"/>
      <charset val="128"/>
    </font>
    <font>
      <sz val="11"/>
      <name val="ＭＳ 明朝"/>
      <family val="1"/>
      <charset val="134"/>
    </font>
    <font>
      <sz val="10"/>
      <name val="ＭＳ Ｐ明朝"/>
      <family val="1"/>
      <charset val="134"/>
    </font>
    <font>
      <sz val="8"/>
      <name val="ＭＳ Ｐ明朝"/>
      <family val="1"/>
      <charset val="134"/>
    </font>
    <font>
      <sz val="9"/>
      <name val="ＭＳ 明朝"/>
      <family val="1"/>
      <charset val="134"/>
    </font>
    <font>
      <sz val="12"/>
      <name val="ＭＳ Ｐ明朝"/>
      <family val="1"/>
      <charset val="134"/>
    </font>
    <font>
      <sz val="11"/>
      <name val="ＭＳ 明朝"/>
      <family val="1"/>
      <charset val="128"/>
    </font>
    <font>
      <sz val="10"/>
      <name val="ＭＳ ゴシック"/>
      <family val="3"/>
      <charset val="134"/>
    </font>
    <font>
      <sz val="11"/>
      <name val="ＭＳ ゴシック"/>
      <family val="3"/>
      <charset val="134"/>
    </font>
    <font>
      <sz val="11"/>
      <name val="HG正楷書体-PRO"/>
      <family val="4"/>
      <charset val="128"/>
    </font>
    <font>
      <sz val="10"/>
      <color indexed="39"/>
      <name val="ＭＳ Ｐゴシック"/>
      <family val="3"/>
      <charset val="128"/>
    </font>
    <font>
      <u/>
      <sz val="10"/>
      <color indexed="39"/>
      <name val="ＭＳ Ｐゴシック"/>
      <family val="3"/>
      <charset val="128"/>
    </font>
    <font>
      <sz val="18"/>
      <name val="ＭＳ 明朝"/>
      <family val="1"/>
      <charset val="128"/>
    </font>
    <font>
      <sz val="10"/>
      <color theme="2"/>
      <name val="ＪＳ平成明朝体W3"/>
      <family val="3"/>
      <charset val="134"/>
    </font>
    <font>
      <sz val="12"/>
      <color theme="1"/>
      <name val="ＭＳ Ｐ明朝"/>
      <family val="1"/>
      <charset val="134"/>
    </font>
    <font>
      <sz val="12"/>
      <color theme="1"/>
      <name val="ＭＳ Ｐ明朝"/>
      <family val="1"/>
      <charset val="128"/>
    </font>
    <font>
      <sz val="12"/>
      <color theme="1"/>
      <name val="ＭＳ 明朝"/>
      <family val="1"/>
      <charset val="134"/>
    </font>
    <font>
      <sz val="12"/>
      <color theme="1"/>
      <name val="ＭＳ 明朝"/>
      <family val="1"/>
      <charset val="128"/>
    </font>
    <font>
      <sz val="12"/>
      <name val="ＭＳ 明朝"/>
      <family val="1"/>
    </font>
    <font>
      <sz val="12"/>
      <color theme="1"/>
      <name val="ＭＳ 明朝"/>
      <family val="1"/>
    </font>
    <font>
      <sz val="12"/>
      <color theme="0"/>
      <name val="ＭＳ 明朝"/>
      <family val="1"/>
      <charset val="134"/>
    </font>
    <font>
      <sz val="10"/>
      <color theme="1"/>
      <name val="ＭＳ Ｐ明朝"/>
      <family val="1"/>
      <charset val="128"/>
    </font>
    <font>
      <b/>
      <sz val="10"/>
      <name val="ＭＳ ゴシック"/>
      <family val="3"/>
      <charset val="128"/>
    </font>
    <font>
      <b/>
      <u/>
      <sz val="10"/>
      <name val="ＭＳ ゴシック"/>
      <family val="3"/>
      <charset val="128"/>
    </font>
    <font>
      <sz val="10"/>
      <name val="ＭＳ ゴシック"/>
      <family val="3"/>
      <charset val="128"/>
    </font>
    <font>
      <sz val="14"/>
      <color theme="1"/>
      <name val="Century"/>
      <family val="1"/>
    </font>
    <font>
      <sz val="6"/>
      <name val="ＭＳ Ｐゴシック"/>
      <family val="2"/>
      <charset val="128"/>
      <scheme val="minor"/>
    </font>
    <font>
      <sz val="14"/>
      <color theme="1"/>
      <name val="ＤＨＰ平成明朝体W7"/>
      <family val="1"/>
      <charset val="128"/>
    </font>
    <font>
      <sz val="12"/>
      <color theme="1"/>
      <name val="ＤＨＰ平成明朝体W7"/>
      <family val="1"/>
      <charset val="128"/>
    </font>
    <font>
      <b/>
      <sz val="12"/>
      <color theme="1"/>
      <name val="ＭＳ Ｐゴシック"/>
      <family val="3"/>
      <charset val="128"/>
    </font>
    <font>
      <sz val="14"/>
      <color theme="1"/>
      <name val="ＪＳ平成明朝体W3"/>
      <family val="3"/>
      <charset val="134"/>
    </font>
    <font>
      <b/>
      <sz val="12"/>
      <color theme="1"/>
      <name val="ＭＳ Ｐゴシック"/>
      <family val="3"/>
      <charset val="128"/>
      <scheme val="major"/>
    </font>
    <font>
      <sz val="10"/>
      <color theme="1"/>
      <name val="ＤＦ特太ゴシック体"/>
      <family val="3"/>
      <charset val="128"/>
    </font>
    <font>
      <sz val="11"/>
      <color theme="1"/>
      <name val="ＪＳ平成明朝体W3"/>
      <family val="3"/>
      <charset val="134"/>
    </font>
    <font>
      <b/>
      <sz val="12"/>
      <color theme="1"/>
      <name val="ＪＳ平成明朝体W3"/>
      <family val="3"/>
      <charset val="134"/>
    </font>
    <font>
      <sz val="10"/>
      <color theme="1"/>
      <name val="ＭＳ Ｐゴシック"/>
      <family val="3"/>
      <charset val="128"/>
    </font>
    <font>
      <b/>
      <sz val="12"/>
      <color theme="1"/>
      <name val="ＭＳ Ｐゴシック"/>
      <family val="3"/>
      <charset val="128"/>
      <scheme val="minor"/>
    </font>
    <font>
      <b/>
      <sz val="9"/>
      <color theme="1"/>
      <name val="ＭＳ Ｐゴシック"/>
      <family val="3"/>
      <charset val="128"/>
    </font>
    <font>
      <sz val="11"/>
      <color theme="1"/>
      <name val="ＭＳ Ｐゴシック"/>
      <family val="3"/>
      <charset val="128"/>
    </font>
    <font>
      <b/>
      <sz val="11"/>
      <color theme="1"/>
      <name val="ＭＳ Ｐゴシック"/>
      <family val="3"/>
      <charset val="128"/>
    </font>
    <font>
      <sz val="14"/>
      <color theme="1"/>
      <name val="ＭＳ Ｐゴシック"/>
      <family val="3"/>
      <charset val="128"/>
    </font>
    <font>
      <b/>
      <sz val="10"/>
      <color theme="1"/>
      <name val="ＭＳ Ｐゴシック"/>
      <family val="3"/>
      <charset val="128"/>
    </font>
    <font>
      <sz val="10"/>
      <color theme="1"/>
      <name val="ＪＳ平成明朝体W3"/>
      <family val="3"/>
      <charset val="134"/>
    </font>
    <font>
      <b/>
      <sz val="11"/>
      <color theme="1"/>
      <name val="ＭＳ Ｐゴシック"/>
      <family val="3"/>
      <charset val="128"/>
      <scheme val="minor"/>
    </font>
    <font>
      <sz val="11"/>
      <color theme="1"/>
      <name val="ＤＦ平成明朝体W3"/>
      <family val="1"/>
      <charset val="128"/>
    </font>
    <font>
      <b/>
      <sz val="11"/>
      <color theme="1"/>
      <name val="ＭＳ Ｐゴシック"/>
      <family val="3"/>
      <charset val="128"/>
      <scheme val="major"/>
    </font>
    <font>
      <sz val="11"/>
      <color theme="1"/>
      <name val="ＤＦ特太ゴシック体"/>
      <family val="3"/>
      <charset val="128"/>
    </font>
    <font>
      <sz val="11"/>
      <color theme="1"/>
      <name val="ＭＳ Ｐ明朝"/>
      <family val="1"/>
      <charset val="128"/>
    </font>
    <font>
      <sz val="11"/>
      <color theme="1"/>
      <name val="ＭＳ Ｐゴシック"/>
      <family val="1"/>
      <charset val="128"/>
    </font>
    <font>
      <b/>
      <sz val="14"/>
      <color theme="1"/>
      <name val="HG丸ｺﾞｼｯｸM-PRO"/>
      <family val="3"/>
      <charset val="128"/>
    </font>
    <font>
      <b/>
      <sz val="10"/>
      <color theme="1"/>
      <name val="ＤＦ特太ゴシック体"/>
      <family val="3"/>
      <charset val="128"/>
    </font>
    <font>
      <sz val="9"/>
      <color theme="1"/>
      <name val="ＤＦ特太ゴシック体"/>
      <family val="3"/>
      <charset val="128"/>
    </font>
    <font>
      <sz val="8"/>
      <name val="ＭＳ 明朝"/>
      <family val="1"/>
      <charset val="128"/>
    </font>
    <font>
      <sz val="12"/>
      <name val="ＭＳ Ｐゴシック"/>
      <family val="3"/>
      <charset val="128"/>
    </font>
    <font>
      <b/>
      <sz val="12"/>
      <color rgb="FFFF0000"/>
      <name val="ＭＳ Ｐゴシック"/>
      <family val="3"/>
      <charset val="128"/>
    </font>
    <font>
      <u/>
      <sz val="12"/>
      <name val="ＭＳ Ｐゴシック"/>
      <family val="3"/>
      <charset val="128"/>
    </font>
    <font>
      <sz val="14"/>
      <color theme="1"/>
      <name val="ＭＳ 明朝"/>
      <family val="1"/>
      <charset val="128"/>
    </font>
    <font>
      <sz val="12"/>
      <name val="ＭＳ Ｐゴシック"/>
      <family val="3"/>
      <charset val="128"/>
      <scheme val="minor"/>
    </font>
    <font>
      <sz val="11"/>
      <color theme="1"/>
      <name val="ＭＳ Ｐ明朝"/>
      <family val="3"/>
      <charset val="128"/>
    </font>
    <font>
      <u/>
      <sz val="12"/>
      <color theme="1"/>
      <name val="ＭＳ 明朝"/>
      <family val="1"/>
      <charset val="128"/>
    </font>
    <font>
      <sz val="10"/>
      <name val="ＭＳ 明朝"/>
      <family val="1"/>
      <charset val="128"/>
    </font>
  </fonts>
  <fills count="14">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99FFCC"/>
        <bgColor indexed="64"/>
      </patternFill>
    </fill>
    <fill>
      <patternFill patternType="solid">
        <fgColor rgb="FFFF0000"/>
        <bgColor indexed="64"/>
      </patternFill>
    </fill>
    <fill>
      <patternFill patternType="solid">
        <fgColor theme="1"/>
        <bgColor indexed="64"/>
      </patternFill>
    </fill>
    <fill>
      <patternFill patternType="solid">
        <fgColor theme="9" tint="0.59999389629810485"/>
        <bgColor indexed="64"/>
      </patternFill>
    </fill>
    <fill>
      <patternFill patternType="solid">
        <fgColor rgb="FF56F62A"/>
        <bgColor indexed="64"/>
      </patternFill>
    </fill>
    <fill>
      <patternFill patternType="solid">
        <fgColor theme="8" tint="0.79998168889431442"/>
        <bgColor indexed="64"/>
      </patternFill>
    </fill>
    <fill>
      <patternFill patternType="solid">
        <fgColor rgb="FF3725E3"/>
        <bgColor indexed="64"/>
      </patternFill>
    </fill>
    <fill>
      <patternFill patternType="solid">
        <fgColor theme="3" tint="0.59999389629810485"/>
        <bgColor indexed="64"/>
      </patternFill>
    </fill>
    <fill>
      <patternFill patternType="solid">
        <fgColor theme="9" tint="0.39997558519241921"/>
        <bgColor indexed="64"/>
      </patternFill>
    </fill>
  </fills>
  <borders count="11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top/>
      <bottom style="medium">
        <color auto="1"/>
      </bottom>
      <diagonal/>
    </border>
    <border>
      <left style="medium">
        <color auto="1"/>
      </left>
      <right/>
      <top style="thin">
        <color auto="1"/>
      </top>
      <bottom style="hair">
        <color auto="1"/>
      </bottom>
      <diagonal/>
    </border>
    <border>
      <left style="medium">
        <color auto="1"/>
      </left>
      <right/>
      <top style="hair">
        <color auto="1"/>
      </top>
      <bottom style="thin">
        <color indexed="64"/>
      </bottom>
      <diagonal/>
    </border>
    <border>
      <left style="thin">
        <color indexed="64"/>
      </left>
      <right style="hair">
        <color indexed="64"/>
      </right>
      <top style="medium">
        <color indexed="64"/>
      </top>
      <bottom style="thin">
        <color auto="1"/>
      </bottom>
      <diagonal/>
    </border>
    <border>
      <left style="hair">
        <color indexed="64"/>
      </left>
      <right style="hair">
        <color indexed="64"/>
      </right>
      <top style="medium">
        <color indexed="64"/>
      </top>
      <bottom style="thin">
        <color auto="1"/>
      </bottom>
      <diagonal/>
    </border>
    <border>
      <left style="hair">
        <color indexed="64"/>
      </left>
      <right style="thin">
        <color auto="1"/>
      </right>
      <top style="medium">
        <color indexed="64"/>
      </top>
      <bottom style="thin">
        <color auto="1"/>
      </bottom>
      <diagonal/>
    </border>
    <border>
      <left style="hair">
        <color auto="1"/>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auto="1"/>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615">
    <xf numFmtId="0" fontId="0" fillId="0" borderId="0" xfId="0">
      <alignment vertical="center"/>
    </xf>
    <xf numFmtId="0" fontId="10" fillId="0" borderId="0" xfId="0" applyFont="1">
      <alignment vertical="center"/>
    </xf>
    <xf numFmtId="0" fontId="10" fillId="0" borderId="0" xfId="0" applyFont="1" applyAlignment="1">
      <alignment horizontal="right" vertical="center"/>
    </xf>
    <xf numFmtId="0" fontId="1" fillId="0" borderId="0" xfId="0" applyFont="1">
      <alignment vertical="center"/>
    </xf>
    <xf numFmtId="0" fontId="11" fillId="0" borderId="0" xfId="0" applyFont="1">
      <alignment vertical="center"/>
    </xf>
    <xf numFmtId="0" fontId="11" fillId="0" borderId="0" xfId="0" applyFont="1" applyAlignment="1">
      <alignment vertical="center" wrapText="1"/>
    </xf>
    <xf numFmtId="0" fontId="0" fillId="0" borderId="0" xfId="0" applyAlignment="1">
      <alignment horizontal="center" vertical="center"/>
    </xf>
    <xf numFmtId="0" fontId="15" fillId="0" borderId="0" xfId="0" applyFont="1">
      <alignment vertical="center"/>
    </xf>
    <xf numFmtId="0" fontId="20" fillId="2" borderId="0" xfId="0" applyFont="1" applyFill="1">
      <alignment vertical="center"/>
    </xf>
    <xf numFmtId="0" fontId="23" fillId="2" borderId="0" xfId="0" applyFont="1" applyFill="1">
      <alignment vertical="center"/>
    </xf>
    <xf numFmtId="0" fontId="3" fillId="2" borderId="0" xfId="0" applyFont="1" applyFill="1">
      <alignment vertical="center"/>
    </xf>
    <xf numFmtId="0" fontId="25" fillId="4" borderId="15" xfId="0" applyFont="1" applyFill="1" applyBorder="1" applyAlignment="1">
      <alignment horizontal="center" vertical="center"/>
    </xf>
    <xf numFmtId="0" fontId="3" fillId="0" borderId="0" xfId="0" applyFont="1" applyProtection="1">
      <alignment vertical="center"/>
      <protection hidden="1"/>
    </xf>
    <xf numFmtId="0" fontId="3" fillId="0" borderId="23" xfId="0" applyFont="1" applyBorder="1" applyAlignment="1" applyProtection="1">
      <alignment horizontal="center" vertical="center"/>
      <protection hidden="1"/>
    </xf>
    <xf numFmtId="0" fontId="4" fillId="0" borderId="0" xfId="0" applyFont="1" applyProtection="1">
      <alignment vertical="center"/>
      <protection hidden="1"/>
    </xf>
    <xf numFmtId="0" fontId="5" fillId="0" borderId="22"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3" fillId="4" borderId="0" xfId="0" applyFont="1" applyFill="1" applyProtection="1">
      <alignment vertical="center"/>
      <protection hidden="1"/>
    </xf>
    <xf numFmtId="0" fontId="7" fillId="0" borderId="23" xfId="0" applyFont="1" applyBorder="1" applyAlignment="1" applyProtection="1">
      <alignment horizontal="center" vertical="center"/>
      <protection hidden="1"/>
    </xf>
    <xf numFmtId="0" fontId="0" fillId="0" borderId="4" xfId="0" applyBorder="1" applyAlignment="1">
      <alignment horizontal="center" vertical="center"/>
    </xf>
    <xf numFmtId="0" fontId="0" fillId="0" borderId="4" xfId="0" applyBorder="1">
      <alignment vertical="center"/>
    </xf>
    <xf numFmtId="0" fontId="34" fillId="5" borderId="33" xfId="0" applyFont="1" applyFill="1" applyBorder="1" applyAlignment="1">
      <alignment horizontal="center" vertical="center"/>
    </xf>
    <xf numFmtId="0" fontId="35" fillId="6" borderId="33" xfId="0" applyFont="1" applyFill="1" applyBorder="1" applyAlignment="1">
      <alignment horizontal="center" vertical="center"/>
    </xf>
    <xf numFmtId="0" fontId="0" fillId="0" borderId="4" xfId="0" applyBorder="1" applyAlignment="1">
      <alignment horizontal="center" vertical="center" shrinkToFit="1"/>
    </xf>
    <xf numFmtId="0" fontId="43" fillId="0" borderId="0" xfId="0" applyFont="1" applyProtection="1">
      <alignment vertical="center"/>
      <protection hidden="1"/>
    </xf>
    <xf numFmtId="0" fontId="44" fillId="0" borderId="0" xfId="0" applyFont="1" applyAlignment="1" applyProtection="1">
      <alignment vertical="center" shrinkToFit="1"/>
      <protection hidden="1"/>
    </xf>
    <xf numFmtId="0" fontId="44" fillId="0" borderId="0" xfId="0" applyFont="1" applyAlignment="1" applyProtection="1">
      <alignment vertical="center" shrinkToFit="1"/>
      <protection locked="0"/>
    </xf>
    <xf numFmtId="0" fontId="43" fillId="0" borderId="0" xfId="0" applyFont="1">
      <alignment vertical="center"/>
    </xf>
    <xf numFmtId="0" fontId="43" fillId="0" borderId="0" xfId="0" applyFont="1" applyProtection="1">
      <alignment vertical="center"/>
      <protection locked="0"/>
    </xf>
    <xf numFmtId="0" fontId="47" fillId="0" borderId="0" xfId="0" applyFont="1" applyProtection="1">
      <alignment vertical="center"/>
      <protection hidden="1"/>
    </xf>
    <xf numFmtId="0" fontId="47" fillId="0" borderId="0" xfId="0" applyFont="1" applyProtection="1">
      <alignment vertical="center"/>
      <protection locked="0"/>
    </xf>
    <xf numFmtId="0" fontId="43" fillId="0" borderId="77" xfId="0"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0" fontId="43" fillId="0" borderId="0" xfId="0" applyFont="1" applyAlignment="1" applyProtection="1">
      <alignment horizontal="center" vertical="center"/>
      <protection locked="0"/>
    </xf>
    <xf numFmtId="0" fontId="50" fillId="0" borderId="0" xfId="0" applyFont="1" applyAlignment="1" applyProtection="1">
      <alignment horizontal="center" vertical="center" shrinkToFit="1"/>
      <protection hidden="1"/>
    </xf>
    <xf numFmtId="0" fontId="50" fillId="0" borderId="0" xfId="0" applyFont="1" applyAlignment="1" applyProtection="1">
      <alignment horizontal="center" vertical="center" shrinkToFit="1"/>
      <protection locked="0"/>
    </xf>
    <xf numFmtId="0" fontId="45" fillId="0" borderId="80" xfId="0" applyFont="1" applyBorder="1" applyAlignment="1" applyProtection="1">
      <alignment horizontal="center" vertical="center"/>
      <protection hidden="1"/>
    </xf>
    <xf numFmtId="0" fontId="45" fillId="0" borderId="43" xfId="0" applyFont="1" applyBorder="1" applyAlignment="1" applyProtection="1">
      <alignment horizontal="right" vertical="center"/>
      <protection hidden="1"/>
    </xf>
    <xf numFmtId="0" fontId="45" fillId="0" borderId="43" xfId="0" applyFont="1" applyBorder="1" applyAlignment="1" applyProtection="1">
      <alignment horizontal="center" vertical="center"/>
      <protection hidden="1"/>
    </xf>
    <xf numFmtId="0" fontId="47" fillId="0" borderId="0" xfId="0" applyFont="1" applyAlignment="1" applyProtection="1">
      <alignment horizontal="left" vertical="center" indent="1"/>
      <protection hidden="1"/>
    </xf>
    <xf numFmtId="0" fontId="47" fillId="0" borderId="0" xfId="0" applyFont="1" applyAlignment="1" applyProtection="1">
      <alignment horizontal="left" vertical="center" indent="1"/>
      <protection locked="0"/>
    </xf>
    <xf numFmtId="0" fontId="45" fillId="0" borderId="82" xfId="0" applyFont="1" applyBorder="1" applyAlignment="1" applyProtection="1">
      <alignment horizontal="center" vertical="center"/>
      <protection hidden="1"/>
    </xf>
    <xf numFmtId="0" fontId="45" fillId="0" borderId="40" xfId="0" quotePrefix="1" applyFont="1" applyBorder="1" applyAlignment="1" applyProtection="1">
      <alignment horizontal="right" vertical="center"/>
      <protection hidden="1"/>
    </xf>
    <xf numFmtId="0" fontId="45" fillId="0" borderId="40" xfId="0" applyFont="1" applyBorder="1" applyAlignment="1" applyProtection="1">
      <alignment horizontal="center" vertical="center"/>
      <protection hidden="1"/>
    </xf>
    <xf numFmtId="0" fontId="45" fillId="0" borderId="40" xfId="0" applyFont="1" applyBorder="1" applyAlignment="1" applyProtection="1">
      <alignment horizontal="left" vertical="center"/>
      <protection hidden="1"/>
    </xf>
    <xf numFmtId="0" fontId="45" fillId="0" borderId="40" xfId="0" applyFont="1" applyBorder="1" applyAlignment="1" applyProtection="1">
      <alignment horizontal="right" vertical="center"/>
      <protection hidden="1"/>
    </xf>
    <xf numFmtId="0" fontId="45" fillId="0" borderId="83" xfId="0" applyFont="1" applyBorder="1" applyProtection="1">
      <alignment vertical="center"/>
      <protection hidden="1"/>
    </xf>
    <xf numFmtId="0" fontId="45" fillId="0" borderId="40" xfId="0" applyFont="1" applyBorder="1" applyProtection="1">
      <alignment vertical="center"/>
      <protection hidden="1"/>
    </xf>
    <xf numFmtId="0" fontId="51" fillId="0" borderId="41" xfId="0" applyFont="1" applyBorder="1" applyAlignment="1" applyProtection="1">
      <alignment horizontal="center" vertical="center" shrinkToFit="1"/>
      <protection hidden="1"/>
    </xf>
    <xf numFmtId="0" fontId="43" fillId="0" borderId="78" xfId="0" applyFont="1" applyBorder="1" applyAlignment="1" applyProtection="1">
      <alignment horizontal="center" vertical="center"/>
      <protection hidden="1"/>
    </xf>
    <xf numFmtId="0" fontId="43" fillId="0" borderId="28" xfId="0" applyFont="1" applyBorder="1" applyAlignment="1" applyProtection="1">
      <alignment horizontal="center" vertical="center"/>
      <protection hidden="1"/>
    </xf>
    <xf numFmtId="180" fontId="45" fillId="0" borderId="54" xfId="0" applyNumberFormat="1" applyFont="1" applyBorder="1" applyAlignment="1" applyProtection="1">
      <alignment horizontal="right" vertical="center"/>
      <protection hidden="1"/>
    </xf>
    <xf numFmtId="0" fontId="46" fillId="0" borderId="28" xfId="0" applyFont="1" applyBorder="1" applyProtection="1">
      <alignment vertical="center"/>
      <protection hidden="1"/>
    </xf>
    <xf numFmtId="0" fontId="46" fillId="0" borderId="55" xfId="0" applyFont="1" applyBorder="1" applyProtection="1">
      <alignment vertical="center"/>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center" vertical="center"/>
      <protection locked="0"/>
    </xf>
    <xf numFmtId="0" fontId="52" fillId="0" borderId="87" xfId="0" applyFont="1" applyBorder="1" applyAlignment="1" applyProtection="1">
      <alignment horizontal="center" vertical="top" shrinkToFit="1"/>
      <protection hidden="1"/>
    </xf>
    <xf numFmtId="0" fontId="53" fillId="0" borderId="28" xfId="0" applyFont="1" applyBorder="1" applyAlignment="1" applyProtection="1">
      <alignment horizontal="center" vertical="center"/>
      <protection hidden="1"/>
    </xf>
    <xf numFmtId="0" fontId="53" fillId="0" borderId="0" xfId="0" applyFont="1" applyAlignment="1" applyProtection="1">
      <alignment horizontal="center" vertical="center"/>
      <protection hidden="1"/>
    </xf>
    <xf numFmtId="0" fontId="54" fillId="0" borderId="0" xfId="0" applyFont="1" applyProtection="1">
      <alignment vertical="center"/>
      <protection hidden="1"/>
    </xf>
    <xf numFmtId="0" fontId="54" fillId="0" borderId="0" xfId="0" applyFont="1" applyAlignment="1" applyProtection="1">
      <alignment horizontal="right" vertical="center"/>
      <protection hidden="1"/>
    </xf>
    <xf numFmtId="0" fontId="55" fillId="0" borderId="0" xfId="0" applyFont="1" applyAlignment="1" applyProtection="1">
      <alignment horizontal="right" vertical="center"/>
      <protection hidden="1"/>
    </xf>
    <xf numFmtId="181" fontId="54" fillId="0" borderId="0" xfId="0" applyNumberFormat="1" applyFont="1" applyAlignment="1" applyProtection="1">
      <alignment horizontal="center" vertical="center"/>
      <protection hidden="1"/>
    </xf>
    <xf numFmtId="0" fontId="55" fillId="0" borderId="28" xfId="0" applyFont="1" applyBorder="1" applyAlignment="1" applyProtection="1">
      <alignment horizontal="center" vertical="center"/>
      <protection hidden="1"/>
    </xf>
    <xf numFmtId="182" fontId="54" fillId="0" borderId="28" xfId="0" applyNumberFormat="1" applyFont="1" applyBorder="1" applyAlignment="1" applyProtection="1">
      <alignment horizontal="center" vertical="center"/>
      <protection hidden="1"/>
    </xf>
    <xf numFmtId="182" fontId="54" fillId="0" borderId="28" xfId="0" applyNumberFormat="1" applyFont="1" applyBorder="1" applyProtection="1">
      <alignment vertical="center"/>
      <protection hidden="1"/>
    </xf>
    <xf numFmtId="182" fontId="54" fillId="0" borderId="13" xfId="0" applyNumberFormat="1" applyFont="1" applyBorder="1" applyProtection="1">
      <alignment vertical="center"/>
      <protection hidden="1"/>
    </xf>
    <xf numFmtId="182" fontId="54" fillId="0" borderId="0" xfId="0" applyNumberFormat="1" applyFont="1" applyProtection="1">
      <alignment vertical="center"/>
      <protection hidden="1"/>
    </xf>
    <xf numFmtId="182" fontId="54" fillId="0" borderId="0" xfId="0" applyNumberFormat="1" applyFont="1" applyProtection="1">
      <alignment vertical="center"/>
      <protection locked="0"/>
    </xf>
    <xf numFmtId="0" fontId="56" fillId="0" borderId="0" xfId="0" applyFont="1">
      <alignment vertical="center"/>
    </xf>
    <xf numFmtId="0" fontId="53" fillId="0" borderId="35" xfId="0" applyFont="1" applyBorder="1" applyAlignment="1" applyProtection="1">
      <alignment horizontal="center" vertical="center"/>
      <protection hidden="1"/>
    </xf>
    <xf numFmtId="0" fontId="53" fillId="0" borderId="35" xfId="0" applyFont="1" applyBorder="1" applyProtection="1">
      <alignment vertical="center"/>
      <protection hidden="1"/>
    </xf>
    <xf numFmtId="0" fontId="53" fillId="0" borderId="0" xfId="0" applyFont="1" applyProtection="1">
      <alignment vertical="center"/>
      <protection hidden="1"/>
    </xf>
    <xf numFmtId="0" fontId="41" fillId="0" borderId="0" xfId="0" applyFont="1" applyAlignment="1" applyProtection="1">
      <alignment horizontal="center" vertical="center" shrinkToFit="1"/>
      <protection hidden="1"/>
    </xf>
    <xf numFmtId="0" fontId="43" fillId="0" borderId="35" xfId="0" applyFont="1" applyBorder="1" applyProtection="1">
      <alignment vertical="center"/>
      <protection hidden="1"/>
    </xf>
    <xf numFmtId="0" fontId="43" fillId="0" borderId="0" xfId="0" applyFont="1" applyAlignment="1" applyProtection="1">
      <alignment horizontal="right" vertical="center"/>
      <protection hidden="1"/>
    </xf>
    <xf numFmtId="0" fontId="43" fillId="0" borderId="77" xfId="0" applyFont="1" applyBorder="1" applyProtection="1">
      <alignment vertical="center"/>
      <protection hidden="1"/>
    </xf>
    <xf numFmtId="0" fontId="43" fillId="0" borderId="35" xfId="0" applyFont="1" applyBorder="1">
      <alignment vertical="center"/>
    </xf>
    <xf numFmtId="0" fontId="43" fillId="0" borderId="77" xfId="0" applyFont="1" applyBorder="1">
      <alignment vertical="center"/>
    </xf>
    <xf numFmtId="0" fontId="45" fillId="0" borderId="0" xfId="0" applyFont="1">
      <alignment vertical="center"/>
    </xf>
    <xf numFmtId="0" fontId="46" fillId="0" borderId="0" xfId="0" applyFont="1">
      <alignment vertical="center"/>
    </xf>
    <xf numFmtId="0" fontId="43" fillId="0" borderId="88" xfId="0" applyFont="1" applyBorder="1">
      <alignment vertical="center"/>
    </xf>
    <xf numFmtId="0" fontId="43" fillId="0" borderId="10" xfId="0" applyFont="1" applyBorder="1">
      <alignment vertical="center"/>
    </xf>
    <xf numFmtId="0" fontId="43" fillId="0" borderId="34" xfId="0" applyFont="1" applyBorder="1">
      <alignment vertical="center"/>
    </xf>
    <xf numFmtId="0" fontId="45" fillId="0" borderId="86" xfId="0" applyFont="1" applyBorder="1" applyProtection="1">
      <alignment vertical="center"/>
      <protection hidden="1"/>
    </xf>
    <xf numFmtId="0" fontId="43" fillId="0" borderId="81" xfId="0" applyFont="1" applyBorder="1" applyAlignment="1" applyProtection="1">
      <alignment horizontal="center" vertical="center"/>
      <protection hidden="1"/>
    </xf>
    <xf numFmtId="0" fontId="43" fillId="0" borderId="84" xfId="0" applyFont="1" applyBorder="1" applyAlignment="1" applyProtection="1">
      <alignment horizontal="center" vertical="center"/>
      <protection hidden="1"/>
    </xf>
    <xf numFmtId="0" fontId="46" fillId="0" borderId="75" xfId="0" applyFont="1" applyBorder="1" applyProtection="1">
      <alignment vertical="center"/>
      <protection hidden="1"/>
    </xf>
    <xf numFmtId="0" fontId="45" fillId="0" borderId="0" xfId="0" applyFont="1" applyAlignment="1">
      <alignment vertical="center" wrapText="1"/>
    </xf>
    <xf numFmtId="0" fontId="46" fillId="0" borderId="22" xfId="0" applyFont="1" applyBorder="1" applyAlignment="1" applyProtection="1">
      <alignment vertical="center" wrapText="1"/>
      <protection hidden="1"/>
    </xf>
    <xf numFmtId="0" fontId="52" fillId="0" borderId="4" xfId="0" applyFont="1" applyBorder="1" applyAlignment="1" applyProtection="1">
      <alignment horizontal="center" vertical="center"/>
      <protection hidden="1"/>
    </xf>
    <xf numFmtId="3" fontId="43" fillId="0" borderId="0" xfId="0" applyNumberFormat="1" applyFont="1">
      <alignment vertical="center"/>
    </xf>
    <xf numFmtId="3" fontId="45" fillId="0" borderId="83" xfId="0" quotePrefix="1" applyNumberFormat="1" applyFont="1" applyBorder="1" applyAlignment="1" applyProtection="1">
      <alignment horizontal="right" vertical="center"/>
      <protection hidden="1"/>
    </xf>
    <xf numFmtId="0" fontId="46" fillId="0" borderId="91" xfId="0" applyFont="1" applyBorder="1" applyAlignment="1" applyProtection="1">
      <alignment horizontal="center" vertical="center"/>
      <protection hidden="1"/>
    </xf>
    <xf numFmtId="3" fontId="0" fillId="4" borderId="4" xfId="0" applyNumberFormat="1" applyFill="1" applyBorder="1">
      <alignment vertical="center"/>
    </xf>
    <xf numFmtId="0" fontId="0" fillId="0" borderId="0" xfId="0" quotePrefix="1">
      <alignment vertical="center"/>
    </xf>
    <xf numFmtId="0" fontId="62" fillId="0" borderId="40" xfId="0" applyFont="1" applyBorder="1" applyAlignment="1" applyProtection="1">
      <alignment horizontal="right" vertical="center"/>
      <protection hidden="1"/>
    </xf>
    <xf numFmtId="0" fontId="63" fillId="0" borderId="40" xfId="0" applyFont="1" applyBorder="1" applyAlignment="1" applyProtection="1">
      <alignment horizontal="center" vertical="center"/>
      <protection hidden="1"/>
    </xf>
    <xf numFmtId="179" fontId="66" fillId="0" borderId="40" xfId="0" applyNumberFormat="1" applyFont="1" applyBorder="1" applyAlignment="1" applyProtection="1">
      <alignment horizontal="right" vertical="center"/>
      <protection hidden="1"/>
    </xf>
    <xf numFmtId="3" fontId="62" fillId="0" borderId="40" xfId="0" applyNumberFormat="1" applyFont="1" applyBorder="1" applyAlignment="1" applyProtection="1">
      <alignment horizontal="right" vertical="center"/>
      <protection hidden="1"/>
    </xf>
    <xf numFmtId="0" fontId="66" fillId="0" borderId="66" xfId="0" applyFont="1" applyBorder="1" applyAlignment="1" applyProtection="1">
      <alignment horizontal="center" vertical="center"/>
      <protection hidden="1"/>
    </xf>
    <xf numFmtId="0" fontId="63" fillId="4" borderId="72" xfId="0" applyFont="1" applyFill="1" applyBorder="1" applyAlignment="1" applyProtection="1">
      <alignment horizontal="center" vertical="center"/>
      <protection hidden="1"/>
    </xf>
    <xf numFmtId="0" fontId="45" fillId="0" borderId="28" xfId="0" applyFont="1" applyBorder="1" applyAlignment="1" applyProtection="1">
      <alignment horizontal="center" vertical="center"/>
      <protection hidden="1"/>
    </xf>
    <xf numFmtId="0" fontId="43" fillId="0" borderId="0" xfId="0" applyFont="1" applyAlignment="1">
      <alignment vertical="center" wrapText="1"/>
    </xf>
    <xf numFmtId="3" fontId="43" fillId="0" borderId="0" xfId="0" applyNumberFormat="1" applyFont="1" applyAlignment="1">
      <alignment vertical="center" wrapText="1"/>
    </xf>
    <xf numFmtId="3" fontId="62" fillId="0" borderId="83" xfId="0" applyNumberFormat="1" applyFont="1" applyBorder="1" applyAlignment="1" applyProtection="1">
      <alignment horizontal="right" vertical="center"/>
      <protection locked="0" hidden="1"/>
    </xf>
    <xf numFmtId="0" fontId="45" fillId="0" borderId="72" xfId="0" applyFont="1" applyBorder="1" applyAlignment="1" applyProtection="1">
      <alignment horizontal="center" vertical="center"/>
      <protection locked="0" hidden="1"/>
    </xf>
    <xf numFmtId="0" fontId="70" fillId="0" borderId="78" xfId="0" applyFont="1" applyBorder="1" applyProtection="1">
      <alignment vertical="center"/>
      <protection hidden="1"/>
    </xf>
    <xf numFmtId="0" fontId="3" fillId="0" borderId="43" xfId="0" applyFont="1" applyBorder="1" applyAlignment="1" applyProtection="1">
      <alignment horizontal="center" vertical="center"/>
      <protection hidden="1"/>
    </xf>
    <xf numFmtId="177" fontId="3" fillId="0" borderId="44" xfId="0" applyNumberFormat="1" applyFont="1" applyBorder="1" applyAlignment="1" applyProtection="1">
      <alignment horizontal="center" vertical="center"/>
      <protection hidden="1"/>
    </xf>
    <xf numFmtId="0" fontId="3" fillId="0" borderId="43" xfId="0" applyFont="1" applyBorder="1" applyAlignment="1" applyProtection="1">
      <alignment vertical="center" shrinkToFit="1"/>
      <protection hidden="1"/>
    </xf>
    <xf numFmtId="178" fontId="3" fillId="0" borderId="45" xfId="0" applyNumberFormat="1"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0" fontId="16"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1" xfId="0" applyFont="1" applyBorder="1" applyAlignment="1">
      <alignment horizontal="center" vertical="center"/>
    </xf>
    <xf numFmtId="0" fontId="12" fillId="0" borderId="37" xfId="0" applyFont="1" applyBorder="1" applyAlignment="1">
      <alignment horizontal="center"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shrinkToFit="1"/>
    </xf>
    <xf numFmtId="0" fontId="12" fillId="0" borderId="51" xfId="0" applyFont="1" applyBorder="1" applyAlignment="1">
      <alignment horizontal="center" vertical="center"/>
    </xf>
    <xf numFmtId="0" fontId="12" fillId="0" borderId="21" xfId="0" applyFont="1" applyBorder="1" applyAlignment="1">
      <alignment horizontal="center" vertical="center" wrapText="1" shrinkToFit="1"/>
    </xf>
    <xf numFmtId="0" fontId="12" fillId="0" borderId="3" xfId="0" applyFont="1" applyBorder="1" applyAlignment="1">
      <alignment horizontal="center" vertical="center"/>
    </xf>
    <xf numFmtId="0" fontId="12" fillId="0" borderId="38" xfId="0" applyFont="1" applyBorder="1" applyAlignment="1">
      <alignment horizontal="center" vertical="center" shrinkToFi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71" fillId="0" borderId="0" xfId="0" applyFont="1">
      <alignment vertical="center"/>
    </xf>
    <xf numFmtId="0" fontId="73" fillId="0" borderId="0" xfId="0" applyFont="1">
      <alignment vertical="center"/>
    </xf>
    <xf numFmtId="0" fontId="74" fillId="0" borderId="0" xfId="0" applyFont="1">
      <alignment vertical="center"/>
    </xf>
    <xf numFmtId="0" fontId="20" fillId="3" borderId="0" xfId="0" applyFont="1" applyFill="1">
      <alignment vertical="center"/>
    </xf>
    <xf numFmtId="0" fontId="21" fillId="3" borderId="0" xfId="0" applyFont="1" applyFill="1">
      <alignment vertical="center"/>
    </xf>
    <xf numFmtId="0" fontId="22" fillId="3" borderId="0" xfId="0" applyFont="1" applyFill="1">
      <alignment vertical="center"/>
    </xf>
    <xf numFmtId="0" fontId="36" fillId="3" borderId="0" xfId="0" applyFont="1" applyFill="1" applyAlignment="1" applyProtection="1">
      <alignment horizontal="center" vertical="center" shrinkToFit="1"/>
      <protection hidden="1"/>
    </xf>
    <xf numFmtId="0" fontId="26" fillId="3" borderId="0" xfId="0" applyFont="1" applyFill="1" applyAlignment="1" applyProtection="1">
      <protection hidden="1"/>
    </xf>
    <xf numFmtId="0" fontId="27" fillId="3" borderId="0" xfId="0" applyFont="1" applyFill="1" applyAlignment="1" applyProtection="1">
      <alignment vertical="center" shrinkToFit="1"/>
      <protection hidden="1"/>
    </xf>
    <xf numFmtId="0" fontId="26" fillId="3" borderId="0" xfId="0" applyFont="1" applyFill="1" applyProtection="1">
      <alignment vertical="center"/>
      <protection hidden="1"/>
    </xf>
    <xf numFmtId="0" fontId="28" fillId="3" borderId="0" xfId="0" applyFont="1" applyFill="1">
      <alignment vertical="center"/>
    </xf>
    <xf numFmtId="0" fontId="7" fillId="3" borderId="0" xfId="0" applyFont="1" applyFill="1">
      <alignment vertical="center"/>
    </xf>
    <xf numFmtId="0" fontId="23" fillId="3" borderId="0" xfId="0" applyFont="1" applyFill="1">
      <alignment vertical="center"/>
    </xf>
    <xf numFmtId="0" fontId="22" fillId="3" borderId="0" xfId="0" applyFont="1" applyFill="1" applyAlignment="1">
      <alignment horizontal="center" vertical="center"/>
    </xf>
    <xf numFmtId="0" fontId="22" fillId="3" borderId="0" xfId="0" applyFont="1" applyFill="1" applyAlignment="1">
      <alignment horizontal="center" vertical="center" wrapText="1" shrinkToFit="1"/>
    </xf>
    <xf numFmtId="0" fontId="24" fillId="3" borderId="0" xfId="0" applyFont="1" applyFill="1" applyAlignment="1">
      <alignment vertical="center" wrapText="1" shrinkToFit="1"/>
    </xf>
    <xf numFmtId="0" fontId="22" fillId="3" borderId="0" xfId="0" applyFont="1" applyFill="1" applyAlignment="1">
      <alignment horizontal="center" vertical="center" shrinkToFit="1"/>
    </xf>
    <xf numFmtId="0" fontId="24" fillId="3" borderId="0" xfId="0" applyFont="1" applyFill="1" applyAlignment="1">
      <alignment vertical="center" shrinkToFit="1"/>
    </xf>
    <xf numFmtId="0" fontId="28" fillId="3" borderId="0" xfId="0" applyFont="1" applyFill="1" applyAlignment="1">
      <alignment vertical="center" shrinkToFit="1"/>
    </xf>
    <xf numFmtId="0" fontId="30" fillId="3" borderId="0" xfId="0" applyFont="1" applyFill="1">
      <alignment vertical="center"/>
    </xf>
    <xf numFmtId="0" fontId="29" fillId="3" borderId="0" xfId="0" applyFont="1" applyFill="1" applyAlignment="1">
      <alignment vertical="center" shrinkToFit="1"/>
    </xf>
    <xf numFmtId="0" fontId="32" fillId="3" borderId="0" xfId="0" applyFont="1" applyFill="1">
      <alignment vertical="center"/>
    </xf>
    <xf numFmtId="0" fontId="28" fillId="3" borderId="0" xfId="0" applyFont="1" applyFill="1" applyAlignment="1">
      <alignment vertical="center" wrapText="1" shrinkToFit="1"/>
    </xf>
    <xf numFmtId="0" fontId="22" fillId="3" borderId="0" xfId="0" applyFont="1" applyFill="1" applyAlignment="1">
      <alignment vertical="top" wrapText="1"/>
    </xf>
    <xf numFmtId="0" fontId="20" fillId="3" borderId="0" xfId="0" applyFont="1" applyFill="1" applyAlignment="1">
      <alignment vertical="center" wrapText="1"/>
    </xf>
    <xf numFmtId="0" fontId="37" fillId="3" borderId="0" xfId="0" applyFont="1" applyFill="1" applyAlignment="1">
      <alignment horizontal="right" vertical="center"/>
    </xf>
    <xf numFmtId="0" fontId="37" fillId="3" borderId="0" xfId="0" applyFont="1" applyFill="1" applyAlignment="1">
      <alignment horizontal="center" vertical="center" wrapText="1"/>
    </xf>
    <xf numFmtId="0" fontId="37" fillId="3" borderId="0" xfId="0" applyFont="1" applyFill="1" applyAlignment="1">
      <alignment vertical="center" wrapText="1"/>
    </xf>
    <xf numFmtId="0" fontId="37" fillId="3" borderId="22" xfId="0" applyFont="1" applyFill="1" applyBorder="1">
      <alignment vertical="center"/>
    </xf>
    <xf numFmtId="0" fontId="38" fillId="3" borderId="0" xfId="0" applyFont="1" applyFill="1">
      <alignment vertical="center"/>
    </xf>
    <xf numFmtId="0" fontId="38" fillId="3" borderId="0" xfId="0" applyFont="1" applyFill="1" applyAlignment="1">
      <alignment horizontal="right" vertical="center"/>
    </xf>
    <xf numFmtId="0" fontId="28" fillId="3" borderId="0" xfId="0" applyFont="1" applyFill="1" applyAlignment="1">
      <alignment vertical="center" wrapText="1"/>
    </xf>
    <xf numFmtId="0" fontId="37" fillId="3" borderId="0" xfId="0" applyFont="1" applyFill="1" applyAlignment="1">
      <alignment vertical="center" shrinkToFit="1"/>
    </xf>
    <xf numFmtId="0" fontId="22" fillId="3" borderId="0" xfId="0" applyFont="1" applyFill="1" applyAlignment="1">
      <alignment vertical="center" shrinkToFit="1"/>
    </xf>
    <xf numFmtId="0" fontId="59" fillId="3" borderId="0" xfId="0" applyFont="1" applyFill="1">
      <alignment vertical="center"/>
    </xf>
    <xf numFmtId="0" fontId="3" fillId="3" borderId="0" xfId="0" applyFont="1" applyFill="1">
      <alignment vertical="center"/>
    </xf>
    <xf numFmtId="0" fontId="7" fillId="3" borderId="0" xfId="0" applyFont="1" applyFill="1" applyAlignment="1">
      <alignment vertical="center" shrinkToFit="1"/>
    </xf>
    <xf numFmtId="0" fontId="7" fillId="3" borderId="0" xfId="0" applyFont="1" applyFill="1" applyAlignment="1">
      <alignment horizontal="center" vertical="center" shrinkToFit="1"/>
    </xf>
    <xf numFmtId="0" fontId="76" fillId="3" borderId="4" xfId="0" applyFont="1" applyFill="1" applyBorder="1" applyAlignment="1" applyProtection="1">
      <alignment horizontal="center" vertical="center"/>
      <protection locked="0"/>
    </xf>
    <xf numFmtId="0" fontId="76" fillId="3" borderId="5" xfId="0" applyFont="1" applyFill="1" applyBorder="1" applyAlignment="1" applyProtection="1">
      <alignment horizontal="center" vertical="center"/>
      <protection locked="0"/>
    </xf>
    <xf numFmtId="0" fontId="78" fillId="2" borderId="35" xfId="0" applyFont="1" applyFill="1" applyBorder="1" applyAlignment="1" applyProtection="1">
      <alignment horizontal="left" vertical="center"/>
      <protection locked="0"/>
    </xf>
    <xf numFmtId="177" fontId="76" fillId="2" borderId="0" xfId="0" applyNumberFormat="1" applyFont="1" applyFill="1" applyAlignment="1" applyProtection="1">
      <alignment horizontal="left" vertical="center" indent="1"/>
      <protection locked="0"/>
    </xf>
    <xf numFmtId="0" fontId="83" fillId="10" borderId="4" xfId="0" applyFont="1" applyFill="1" applyBorder="1" applyAlignment="1">
      <alignment horizontal="center" vertical="center"/>
    </xf>
    <xf numFmtId="0" fontId="85" fillId="10" borderId="4" xfId="0" applyFont="1" applyFill="1" applyBorder="1" applyAlignment="1">
      <alignment horizontal="center" vertical="center"/>
    </xf>
    <xf numFmtId="0" fontId="87" fillId="10" borderId="4" xfId="0" applyFont="1" applyFill="1" applyBorder="1" applyAlignment="1">
      <alignment horizontal="center" vertical="center"/>
    </xf>
    <xf numFmtId="0" fontId="85" fillId="10" borderId="4" xfId="0" applyFont="1" applyFill="1" applyBorder="1" applyAlignment="1">
      <alignment horizontal="center" vertical="center" shrinkToFit="1"/>
    </xf>
    <xf numFmtId="0" fontId="77" fillId="10" borderId="11" xfId="0" applyFont="1" applyFill="1" applyBorder="1" applyAlignment="1" applyProtection="1">
      <alignment horizontal="center" vertical="center" shrinkToFit="1"/>
      <protection hidden="1"/>
    </xf>
    <xf numFmtId="0" fontId="82" fillId="10" borderId="12" xfId="0" applyFont="1" applyFill="1" applyBorder="1" applyAlignment="1" applyProtection="1">
      <alignment horizontal="center" vertical="center" shrinkToFit="1"/>
      <protection hidden="1"/>
    </xf>
    <xf numFmtId="177" fontId="91" fillId="10" borderId="20" xfId="0" applyNumberFormat="1" applyFont="1" applyFill="1" applyBorder="1" applyAlignment="1">
      <alignment horizontal="center" vertical="center"/>
    </xf>
    <xf numFmtId="0" fontId="20" fillId="0" borderId="0" xfId="0" applyFont="1">
      <alignment vertical="center"/>
    </xf>
    <xf numFmtId="0" fontId="22" fillId="0" borderId="0" xfId="0" applyFont="1">
      <alignment vertical="center"/>
    </xf>
    <xf numFmtId="0" fontId="22" fillId="0" borderId="0" xfId="0" applyFont="1" applyAlignment="1">
      <alignment vertical="center" shrinkToFit="1"/>
    </xf>
    <xf numFmtId="0" fontId="78" fillId="0" borderId="35" xfId="0" applyFont="1" applyBorder="1" applyAlignment="1">
      <alignment horizontal="left" vertical="center"/>
    </xf>
    <xf numFmtId="0" fontId="78" fillId="0" borderId="0" xfId="0" applyFont="1" applyAlignment="1">
      <alignment horizontal="left" vertical="center"/>
    </xf>
    <xf numFmtId="176" fontId="79" fillId="0" borderId="0" xfId="0" applyNumberFormat="1" applyFont="1" applyAlignment="1">
      <alignment horizontal="center" vertical="center" shrinkToFit="1"/>
    </xf>
    <xf numFmtId="176" fontId="78" fillId="0" borderId="0" xfId="0" applyNumberFormat="1" applyFont="1" applyAlignment="1">
      <alignment horizontal="left" vertical="center"/>
    </xf>
    <xf numFmtId="0" fontId="78" fillId="3" borderId="0" xfId="0" applyFont="1" applyFill="1">
      <alignment vertical="center"/>
    </xf>
    <xf numFmtId="0" fontId="79" fillId="3" borderId="0" xfId="0" applyFont="1" applyFill="1">
      <alignment vertical="center"/>
    </xf>
    <xf numFmtId="0" fontId="80" fillId="3" borderId="0" xfId="0" applyFont="1" applyFill="1" applyAlignment="1" applyProtection="1">
      <alignment horizontal="center" vertical="center" shrinkToFit="1"/>
      <protection hidden="1"/>
    </xf>
    <xf numFmtId="0" fontId="81" fillId="3" borderId="0" xfId="0" applyFont="1" applyFill="1">
      <alignment vertical="center"/>
    </xf>
    <xf numFmtId="0" fontId="78" fillId="3" borderId="19" xfId="0" applyFont="1" applyFill="1" applyBorder="1" applyAlignment="1">
      <alignment horizontal="left" vertical="center"/>
    </xf>
    <xf numFmtId="0" fontId="76" fillId="3" borderId="9" xfId="0" applyFont="1" applyFill="1" applyBorder="1" applyProtection="1">
      <alignment vertical="center"/>
      <protection locked="0"/>
    </xf>
    <xf numFmtId="0" fontId="78" fillId="3" borderId="16" xfId="0" applyFont="1" applyFill="1" applyBorder="1">
      <alignment vertical="center"/>
    </xf>
    <xf numFmtId="0" fontId="88" fillId="3" borderId="8" xfId="0" applyFont="1" applyFill="1" applyBorder="1" applyAlignment="1">
      <alignment vertical="center" shrinkToFit="1"/>
    </xf>
    <xf numFmtId="0" fontId="79" fillId="3" borderId="8" xfId="0" applyFont="1" applyFill="1" applyBorder="1" applyAlignment="1">
      <alignment vertical="center" shrinkToFit="1"/>
    </xf>
    <xf numFmtId="178" fontId="76" fillId="3" borderId="8" xfId="0" applyNumberFormat="1" applyFont="1" applyFill="1" applyBorder="1" applyAlignment="1" applyProtection="1">
      <alignment vertical="center" shrinkToFit="1"/>
      <protection locked="0"/>
    </xf>
    <xf numFmtId="0" fontId="78" fillId="3" borderId="16" xfId="0" applyFont="1" applyFill="1" applyBorder="1" applyAlignment="1" applyProtection="1">
      <alignment horizontal="left" vertical="center"/>
      <protection locked="0"/>
    </xf>
    <xf numFmtId="177" fontId="76" fillId="3" borderId="8" xfId="0" applyNumberFormat="1" applyFont="1" applyFill="1" applyBorder="1" applyAlignment="1" applyProtection="1">
      <alignment horizontal="left" vertical="center" indent="1"/>
      <protection locked="0"/>
    </xf>
    <xf numFmtId="0" fontId="79" fillId="3" borderId="0" xfId="0" applyFont="1" applyFill="1" applyAlignment="1">
      <alignment vertical="center" shrinkToFit="1"/>
    </xf>
    <xf numFmtId="178" fontId="76" fillId="3" borderId="0" xfId="0" applyNumberFormat="1" applyFont="1" applyFill="1" applyAlignment="1" applyProtection="1">
      <alignment vertical="center" shrinkToFit="1"/>
      <protection locked="0"/>
    </xf>
    <xf numFmtId="0" fontId="93" fillId="3" borderId="73" xfId="0" applyFont="1" applyFill="1" applyBorder="1" applyAlignment="1">
      <alignment vertical="center" shrinkToFit="1"/>
    </xf>
    <xf numFmtId="178" fontId="93" fillId="3" borderId="73" xfId="0" applyNumberFormat="1" applyFont="1" applyFill="1" applyBorder="1" applyAlignment="1" applyProtection="1">
      <alignment vertical="center" shrinkToFit="1"/>
      <protection locked="0"/>
    </xf>
    <xf numFmtId="178" fontId="93" fillId="3" borderId="22" xfId="0" applyNumberFormat="1" applyFont="1" applyFill="1" applyBorder="1" applyAlignment="1" applyProtection="1">
      <alignment horizontal="center" vertical="center" shrinkToFit="1"/>
      <protection locked="0"/>
    </xf>
    <xf numFmtId="0" fontId="90" fillId="3" borderId="9" xfId="0" applyFont="1" applyFill="1" applyBorder="1" applyAlignment="1">
      <alignment horizontal="left" vertical="center" shrinkToFit="1"/>
    </xf>
    <xf numFmtId="178" fontId="93" fillId="3" borderId="9" xfId="0" applyNumberFormat="1" applyFont="1" applyFill="1" applyBorder="1" applyAlignment="1" applyProtection="1">
      <alignment vertical="center" shrinkToFit="1"/>
      <protection locked="0"/>
    </xf>
    <xf numFmtId="178" fontId="93" fillId="3" borderId="0" xfId="0" applyNumberFormat="1" applyFont="1" applyFill="1" applyAlignment="1" applyProtection="1">
      <alignment horizontal="center" vertical="center" shrinkToFit="1"/>
      <protection locked="0"/>
    </xf>
    <xf numFmtId="0" fontId="11" fillId="0" borderId="0" xfId="0" applyFont="1" applyAlignment="1">
      <alignment vertical="center" shrinkToFit="1"/>
    </xf>
    <xf numFmtId="0" fontId="74" fillId="0" borderId="0" xfId="0" applyFont="1" applyAlignment="1">
      <alignment vertical="center" shrinkToFit="1"/>
    </xf>
    <xf numFmtId="0" fontId="73" fillId="0" borderId="0" xfId="0" applyFont="1" applyAlignment="1">
      <alignment vertical="center" shrinkToFit="1"/>
    </xf>
    <xf numFmtId="0" fontId="71" fillId="0" borderId="0" xfId="0" applyFont="1" applyAlignment="1">
      <alignment vertical="center" shrinkToFit="1"/>
    </xf>
    <xf numFmtId="0" fontId="23" fillId="0" borderId="0" xfId="0" applyFont="1">
      <alignment vertical="center"/>
    </xf>
    <xf numFmtId="0" fontId="38" fillId="0" borderId="0" xfId="0" applyFont="1">
      <alignment vertical="center"/>
    </xf>
    <xf numFmtId="0" fontId="3" fillId="0" borderId="0" xfId="0" applyFont="1">
      <alignment vertical="center"/>
    </xf>
    <xf numFmtId="177" fontId="91" fillId="10" borderId="15"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7" fillId="0" borderId="0" xfId="0" applyFont="1" applyAlignment="1">
      <alignment vertical="center" shrinkToFit="1"/>
    </xf>
    <xf numFmtId="0" fontId="78" fillId="13" borderId="72" xfId="0" applyFont="1" applyFill="1" applyBorder="1" applyAlignment="1">
      <alignment vertical="center" wrapText="1"/>
    </xf>
    <xf numFmtId="0" fontId="78" fillId="13" borderId="72" xfId="0" applyFont="1" applyFill="1" applyBorder="1" applyAlignment="1">
      <alignment vertical="top" wrapText="1"/>
    </xf>
    <xf numFmtId="0" fontId="99" fillId="0" borderId="6" xfId="0" applyFont="1" applyBorder="1">
      <alignment vertical="center"/>
    </xf>
    <xf numFmtId="0" fontId="99" fillId="0" borderId="7" xfId="0" applyFont="1" applyBorder="1">
      <alignment vertical="center"/>
    </xf>
    <xf numFmtId="0" fontId="99" fillId="0" borderId="7" xfId="0" applyFont="1" applyBorder="1" applyAlignment="1">
      <alignment vertical="center" wrapText="1"/>
    </xf>
    <xf numFmtId="0" fontId="99" fillId="0" borderId="52" xfId="0" applyFont="1" applyBorder="1" applyAlignment="1">
      <alignment vertical="center" wrapText="1"/>
    </xf>
    <xf numFmtId="0" fontId="99" fillId="0" borderId="36" xfId="0" applyFont="1" applyBorder="1" applyAlignment="1">
      <alignment vertical="center" shrinkToFit="1"/>
    </xf>
    <xf numFmtId="0" fontId="90" fillId="3" borderId="30" xfId="0" applyFont="1" applyFill="1" applyBorder="1" applyAlignment="1" applyProtection="1">
      <alignment horizontal="center" vertical="center" shrinkToFit="1"/>
      <protection locked="0"/>
    </xf>
    <xf numFmtId="0" fontId="91" fillId="10" borderId="32" xfId="0" applyFont="1" applyFill="1" applyBorder="1" applyAlignment="1">
      <alignment horizontal="center" vertical="center" shrinkToFit="1"/>
    </xf>
    <xf numFmtId="177" fontId="91" fillId="10" borderId="31" xfId="0" applyNumberFormat="1" applyFont="1" applyFill="1" applyBorder="1" applyAlignment="1">
      <alignment horizontal="center" vertical="center"/>
    </xf>
    <xf numFmtId="0" fontId="93" fillId="3" borderId="10" xfId="0" applyFont="1" applyFill="1" applyBorder="1" applyAlignment="1">
      <alignment horizontal="left" vertical="center" shrinkToFit="1"/>
    </xf>
    <xf numFmtId="0" fontId="93" fillId="3" borderId="101" xfId="0" applyFont="1" applyFill="1" applyBorder="1" applyAlignment="1" applyProtection="1">
      <alignment horizontal="center" vertical="center" shrinkToFit="1"/>
      <protection locked="0"/>
    </xf>
    <xf numFmtId="0" fontId="78" fillId="3" borderId="19" xfId="0" applyFont="1" applyFill="1" applyBorder="1">
      <alignment vertical="center"/>
    </xf>
    <xf numFmtId="0" fontId="78" fillId="3" borderId="87" xfId="0" applyFont="1" applyFill="1" applyBorder="1">
      <alignment vertical="center"/>
    </xf>
    <xf numFmtId="0" fontId="92" fillId="3" borderId="17" xfId="0" applyFont="1" applyFill="1" applyBorder="1" applyAlignment="1">
      <alignment vertical="center" shrinkToFit="1"/>
    </xf>
    <xf numFmtId="0" fontId="90" fillId="3" borderId="17" xfId="0" applyFont="1" applyFill="1" applyBorder="1" applyAlignment="1">
      <alignment vertical="center" shrinkToFit="1"/>
    </xf>
    <xf numFmtId="0" fontId="36" fillId="3" borderId="10" xfId="0" applyFont="1" applyFill="1" applyBorder="1" applyAlignment="1" applyProtection="1">
      <alignment horizontal="center" vertical="center" shrinkToFit="1"/>
      <protection hidden="1"/>
    </xf>
    <xf numFmtId="0" fontId="9" fillId="0" borderId="0" xfId="0" applyFont="1" applyAlignment="1" applyProtection="1">
      <alignment vertical="center" wrapText="1" shrinkToFit="1"/>
      <protection hidden="1"/>
    </xf>
    <xf numFmtId="3" fontId="62" fillId="0" borderId="40" xfId="0" applyNumberFormat="1" applyFont="1" applyBorder="1" applyAlignment="1" applyProtection="1">
      <alignment horizontal="right" vertical="center"/>
      <protection locked="0" hidden="1"/>
    </xf>
    <xf numFmtId="0" fontId="63" fillId="4" borderId="72" xfId="0" applyFont="1" applyFill="1" applyBorder="1" applyAlignment="1" applyProtection="1">
      <alignment horizontal="center" vertical="center"/>
      <protection locked="0" hidden="1"/>
    </xf>
    <xf numFmtId="0" fontId="63" fillId="0" borderId="22" xfId="0" applyFont="1" applyBorder="1">
      <alignment vertical="center"/>
    </xf>
    <xf numFmtId="0" fontId="63" fillId="0" borderId="0" xfId="0" applyFont="1">
      <alignment vertical="center"/>
    </xf>
    <xf numFmtId="0" fontId="63" fillId="0" borderId="29" xfId="0" applyFont="1" applyBorder="1">
      <alignment vertical="center"/>
    </xf>
    <xf numFmtId="0" fontId="41" fillId="3" borderId="0" xfId="0" applyFont="1" applyFill="1" applyAlignment="1">
      <alignment vertical="center" wrapText="1" shrinkToFit="1"/>
    </xf>
    <xf numFmtId="0" fontId="90" fillId="3" borderId="47" xfId="0" applyFont="1" applyFill="1" applyBorder="1" applyAlignment="1" applyProtection="1">
      <alignment horizontal="center" vertical="center"/>
      <protection locked="0"/>
    </xf>
    <xf numFmtId="177" fontId="91" fillId="10" borderId="6" xfId="0" applyNumberFormat="1" applyFont="1" applyFill="1" applyBorder="1" applyAlignment="1">
      <alignment horizontal="center" vertical="center"/>
    </xf>
    <xf numFmtId="0" fontId="93" fillId="3" borderId="30" xfId="0" applyFont="1" applyFill="1" applyBorder="1" applyAlignment="1" applyProtection="1">
      <alignment horizontal="center" vertical="center" shrinkToFit="1"/>
      <protection locked="0"/>
    </xf>
    <xf numFmtId="178" fontId="78" fillId="3" borderId="35" xfId="0" applyNumberFormat="1" applyFont="1" applyFill="1" applyBorder="1" applyAlignment="1">
      <alignment horizontal="left" vertical="center"/>
    </xf>
    <xf numFmtId="176" fontId="79" fillId="0" borderId="16" xfId="0" applyNumberFormat="1" applyFont="1" applyBorder="1" applyAlignment="1">
      <alignment horizontal="left" vertical="center"/>
    </xf>
    <xf numFmtId="176" fontId="79" fillId="0" borderId="8" xfId="0" applyNumberFormat="1" applyFont="1" applyBorder="1" applyAlignment="1">
      <alignment horizontal="center" vertical="center" shrinkToFit="1"/>
    </xf>
    <xf numFmtId="0" fontId="81" fillId="3" borderId="88" xfId="0" applyFont="1" applyFill="1" applyBorder="1">
      <alignment vertical="center"/>
    </xf>
    <xf numFmtId="0" fontId="79" fillId="3" borderId="10" xfId="0" applyFont="1" applyFill="1" applyBorder="1">
      <alignment vertical="center"/>
    </xf>
    <xf numFmtId="0" fontId="80" fillId="3" borderId="10" xfId="0" applyFont="1" applyFill="1" applyBorder="1" applyAlignment="1" applyProtection="1">
      <alignment horizontal="center" vertical="center" shrinkToFit="1"/>
      <protection hidden="1"/>
    </xf>
    <xf numFmtId="0" fontId="106" fillId="3" borderId="0" xfId="0" applyFont="1" applyFill="1">
      <alignment vertical="center"/>
    </xf>
    <xf numFmtId="0" fontId="3" fillId="0" borderId="41" xfId="0" applyFont="1" applyBorder="1" applyAlignment="1" applyProtection="1">
      <alignment horizontal="center" vertical="center" shrinkToFit="1"/>
      <protection hidden="1"/>
    </xf>
    <xf numFmtId="0" fontId="3" fillId="0" borderId="60" xfId="0" applyFont="1" applyBorder="1" applyAlignment="1" applyProtection="1">
      <alignment horizontal="center" vertical="center"/>
      <protection hidden="1"/>
    </xf>
    <xf numFmtId="0" fontId="3" fillId="0" borderId="41" xfId="0" applyFont="1" applyBorder="1" applyAlignment="1" applyProtection="1">
      <alignment horizontal="right" vertical="center" shrinkToFit="1"/>
      <protection hidden="1"/>
    </xf>
    <xf numFmtId="0" fontId="3" fillId="0" borderId="63" xfId="0" applyFont="1" applyBorder="1" applyAlignment="1" applyProtection="1">
      <alignment horizontal="center" vertical="center" shrinkToFit="1"/>
      <protection hidden="1"/>
    </xf>
    <xf numFmtId="0" fontId="3" fillId="0" borderId="39" xfId="0" applyFont="1" applyBorder="1" applyAlignment="1" applyProtection="1">
      <alignment horizontal="center" vertical="center" shrinkToFit="1"/>
      <protection hidden="1"/>
    </xf>
    <xf numFmtId="0" fontId="3" fillId="0" borderId="60" xfId="0" applyFont="1" applyBorder="1" applyAlignment="1" applyProtection="1">
      <alignment horizontal="center" vertical="center" shrinkToFit="1"/>
      <protection hidden="1"/>
    </xf>
    <xf numFmtId="0" fontId="3" fillId="0" borderId="42" xfId="0" applyFont="1" applyBorder="1" applyAlignment="1" applyProtection="1">
      <alignment vertical="center" shrinkToFit="1"/>
      <protection hidden="1"/>
    </xf>
    <xf numFmtId="0" fontId="3" fillId="0" borderId="106" xfId="0" applyFont="1" applyBorder="1" applyAlignment="1" applyProtection="1">
      <alignment vertical="center" shrinkToFit="1"/>
      <protection hidden="1"/>
    </xf>
    <xf numFmtId="0" fontId="102" fillId="3" borderId="4" xfId="0" applyFont="1" applyFill="1" applyBorder="1" applyAlignment="1" applyProtection="1">
      <alignment horizontal="center" vertical="center"/>
      <protection locked="0"/>
    </xf>
    <xf numFmtId="0" fontId="63" fillId="0" borderId="22" xfId="0" applyFont="1" applyBorder="1" applyAlignment="1">
      <alignment horizontal="left" vertical="center" wrapText="1"/>
    </xf>
    <xf numFmtId="0" fontId="63" fillId="0" borderId="0" xfId="0" applyFont="1" applyAlignment="1">
      <alignment horizontal="left" vertical="center"/>
    </xf>
    <xf numFmtId="0" fontId="63" fillId="0" borderId="29" xfId="0" applyFont="1" applyBorder="1" applyAlignment="1">
      <alignment horizontal="left" vertical="center"/>
    </xf>
    <xf numFmtId="0" fontId="0" fillId="0" borderId="31" xfId="0" applyBorder="1" applyAlignment="1">
      <alignment horizontal="center" vertical="center"/>
    </xf>
    <xf numFmtId="0" fontId="18" fillId="0" borderId="28" xfId="0" applyFont="1" applyBorder="1" applyAlignment="1">
      <alignment horizontal="right" vertical="center"/>
    </xf>
    <xf numFmtId="0" fontId="35" fillId="10" borderId="5" xfId="0" applyFont="1" applyFill="1" applyBorder="1" applyAlignment="1">
      <alignment horizontal="center" vertical="top" wrapText="1"/>
    </xf>
    <xf numFmtId="0" fontId="35" fillId="10" borderId="20" xfId="0" applyFont="1" applyFill="1" applyBorder="1" applyAlignment="1">
      <alignment horizontal="center" vertical="top" wrapText="1"/>
    </xf>
    <xf numFmtId="0" fontId="35" fillId="10" borderId="14" xfId="0" applyFont="1" applyFill="1" applyBorder="1" applyAlignment="1">
      <alignment horizontal="center" vertical="top" wrapText="1"/>
    </xf>
    <xf numFmtId="0" fontId="17" fillId="0" borderId="20" xfId="0" applyFont="1" applyBorder="1" applyAlignment="1">
      <alignment horizontal="left" vertical="center" wrapText="1"/>
    </xf>
    <xf numFmtId="0" fontId="17" fillId="0" borderId="14" xfId="0" applyFont="1" applyBorder="1" applyAlignment="1">
      <alignment horizontal="left" vertical="center" wrapText="1"/>
    </xf>
    <xf numFmtId="0" fontId="14" fillId="0" borderId="20" xfId="0" applyFont="1" applyBorder="1" applyAlignment="1">
      <alignment horizontal="left" vertical="center" wrapText="1"/>
    </xf>
    <xf numFmtId="0" fontId="14" fillId="0" borderId="14"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9"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63" fillId="0" borderId="22" xfId="0" applyFont="1" applyBorder="1" applyAlignment="1">
      <alignment horizontal="left" vertical="center" shrinkToFit="1"/>
    </xf>
    <xf numFmtId="0" fontId="63" fillId="0" borderId="0" xfId="0" applyFont="1" applyAlignment="1">
      <alignment horizontal="left" vertical="center" shrinkToFit="1"/>
    </xf>
    <xf numFmtId="0" fontId="63" fillId="0" borderId="29" xfId="0" applyFont="1" applyBorder="1" applyAlignment="1">
      <alignment horizontal="left" vertical="center" shrinkToFit="1"/>
    </xf>
    <xf numFmtId="0" fontId="35" fillId="10" borderId="19" xfId="0" applyFont="1" applyFill="1" applyBorder="1" applyAlignment="1">
      <alignment horizontal="center" vertical="center"/>
    </xf>
    <xf numFmtId="0" fontId="35" fillId="10" borderId="9" xfId="0" applyFont="1" applyFill="1" applyBorder="1" applyAlignment="1">
      <alignment horizontal="center" vertical="center"/>
    </xf>
    <xf numFmtId="0" fontId="35" fillId="10" borderId="15" xfId="0" applyFont="1" applyFill="1" applyBorder="1" applyAlignment="1">
      <alignment horizontal="center" vertical="center"/>
    </xf>
    <xf numFmtId="0" fontId="103" fillId="0" borderId="16" xfId="0" applyFont="1" applyBorder="1" applyAlignment="1">
      <alignment horizontal="left" vertical="center" wrapText="1" shrinkToFit="1"/>
    </xf>
    <xf numFmtId="0" fontId="103" fillId="0" borderId="8" xfId="0" applyFont="1" applyBorder="1" applyAlignment="1">
      <alignment horizontal="left" vertical="center" wrapText="1" shrinkToFit="1"/>
    </xf>
    <xf numFmtId="0" fontId="103" fillId="0" borderId="98" xfId="0" applyFont="1" applyBorder="1" applyAlignment="1">
      <alignment horizontal="left" vertical="center" wrapText="1" shrinkToFit="1"/>
    </xf>
    <xf numFmtId="0" fontId="103" fillId="0" borderId="88" xfId="0" applyFont="1" applyBorder="1" applyAlignment="1">
      <alignment horizontal="left" vertical="center"/>
    </xf>
    <xf numFmtId="0" fontId="103" fillId="0" borderId="10" xfId="0" applyFont="1" applyBorder="1" applyAlignment="1">
      <alignment horizontal="left" vertical="center"/>
    </xf>
    <xf numFmtId="0" fontId="103" fillId="0" borderId="34" xfId="0" applyFont="1" applyBorder="1" applyAlignment="1">
      <alignment horizontal="left" vertical="center"/>
    </xf>
    <xf numFmtId="0" fontId="39" fillId="11" borderId="0" xfId="0" applyFont="1" applyFill="1" applyAlignment="1">
      <alignment horizontal="center" vertical="center" wrapText="1" shrinkToFit="1"/>
    </xf>
    <xf numFmtId="0" fontId="19" fillId="0" borderId="0" xfId="0" applyFont="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42" fillId="3" borderId="0" xfId="0" applyFont="1" applyFill="1" applyAlignment="1">
      <alignment horizontal="left" vertical="center" wrapText="1" shrinkToFit="1"/>
    </xf>
    <xf numFmtId="0" fontId="24" fillId="3" borderId="0" xfId="0" applyFont="1" applyFill="1" applyAlignment="1">
      <alignment horizontal="left" vertical="center" wrapText="1" shrinkToFit="1"/>
    </xf>
    <xf numFmtId="0" fontId="42" fillId="3" borderId="0" xfId="0" applyFont="1" applyFill="1" applyAlignment="1">
      <alignment horizontal="left" vertical="center" shrinkToFit="1"/>
    </xf>
    <xf numFmtId="0" fontId="24" fillId="3" borderId="0" xfId="0" applyFont="1" applyFill="1" applyAlignment="1">
      <alignment horizontal="left" vertical="center" shrinkToFit="1"/>
    </xf>
    <xf numFmtId="0" fontId="24" fillId="3" borderId="0" xfId="0" applyFont="1" applyFill="1" applyAlignment="1">
      <alignment horizontal="left" vertical="center"/>
    </xf>
    <xf numFmtId="0" fontId="28" fillId="3" borderId="0" xfId="0" applyFont="1" applyFill="1" applyAlignment="1">
      <alignment horizontal="left" vertical="center" wrapText="1"/>
    </xf>
    <xf numFmtId="0" fontId="85" fillId="10" borderId="2" xfId="0" applyFont="1" applyFill="1" applyBorder="1" applyAlignment="1">
      <alignment horizontal="center" vertical="center"/>
    </xf>
    <xf numFmtId="0" fontId="85" fillId="10" borderId="4" xfId="0" applyFont="1" applyFill="1" applyBorder="1" applyAlignment="1">
      <alignment horizontal="center" vertical="center"/>
    </xf>
    <xf numFmtId="0" fontId="102" fillId="4" borderId="4" xfId="0" applyFont="1" applyFill="1" applyBorder="1" applyAlignment="1">
      <alignment horizontal="center" vertical="center" shrinkToFit="1"/>
    </xf>
    <xf numFmtId="0" fontId="102" fillId="4" borderId="7" xfId="0" applyFont="1" applyFill="1" applyBorder="1" applyAlignment="1">
      <alignment horizontal="center" vertical="center" shrinkToFit="1"/>
    </xf>
    <xf numFmtId="0" fontId="85" fillId="10" borderId="4" xfId="0" applyFont="1" applyFill="1" applyBorder="1" applyAlignment="1">
      <alignment horizontal="center" vertical="center" textRotation="255"/>
    </xf>
    <xf numFmtId="0" fontId="84" fillId="3" borderId="4" xfId="0" applyFont="1" applyFill="1" applyBorder="1" applyAlignment="1" applyProtection="1">
      <alignment horizontal="left" vertical="center" indent="1" shrinkToFit="1"/>
      <protection locked="0"/>
    </xf>
    <xf numFmtId="0" fontId="79" fillId="3" borderId="4" xfId="0" applyFont="1" applyFill="1" applyBorder="1" applyAlignment="1" applyProtection="1">
      <alignment horizontal="left" vertical="center" indent="1" shrinkToFit="1"/>
      <protection locked="0"/>
    </xf>
    <xf numFmtId="0" fontId="79" fillId="3" borderId="7" xfId="0" applyFont="1" applyFill="1" applyBorder="1" applyAlignment="1" applyProtection="1">
      <alignment horizontal="left" vertical="center" indent="1" shrinkToFit="1"/>
      <protection locked="0"/>
    </xf>
    <xf numFmtId="0" fontId="86" fillId="3" borderId="4" xfId="0" applyFont="1" applyFill="1" applyBorder="1" applyAlignment="1" applyProtection="1">
      <alignment horizontal="left" vertical="center" indent="1" shrinkToFit="1"/>
      <protection locked="0"/>
    </xf>
    <xf numFmtId="0" fontId="76" fillId="3" borderId="4" xfId="0" applyFont="1" applyFill="1" applyBorder="1" applyAlignment="1" applyProtection="1">
      <alignment horizontal="left" vertical="center" indent="1" shrinkToFit="1"/>
      <protection locked="0"/>
    </xf>
    <xf numFmtId="0" fontId="76" fillId="3" borderId="7" xfId="0" applyFont="1" applyFill="1" applyBorder="1" applyAlignment="1" applyProtection="1">
      <alignment horizontal="left" vertical="center" indent="1" shrinkToFit="1"/>
      <protection locked="0"/>
    </xf>
    <xf numFmtId="0" fontId="85" fillId="10" borderId="21" xfId="0" applyFont="1" applyFill="1" applyBorder="1" applyAlignment="1">
      <alignment horizontal="center" vertical="center" textRotation="255"/>
    </xf>
    <xf numFmtId="0" fontId="85" fillId="10" borderId="17" xfId="0" applyFont="1" applyFill="1" applyBorder="1" applyAlignment="1">
      <alignment horizontal="center" vertical="center" textRotation="255"/>
    </xf>
    <xf numFmtId="0" fontId="85" fillId="10" borderId="18" xfId="0" applyFont="1" applyFill="1" applyBorder="1" applyAlignment="1">
      <alignment horizontal="center" vertical="center" textRotation="255"/>
    </xf>
    <xf numFmtId="0" fontId="28" fillId="3" borderId="0" xfId="0" applyFont="1" applyFill="1" applyAlignment="1">
      <alignment vertical="center" shrinkToFit="1"/>
    </xf>
    <xf numFmtId="0" fontId="63" fillId="4" borderId="4" xfId="0" applyFont="1" applyFill="1" applyBorder="1" applyAlignment="1">
      <alignment horizontal="left" vertical="center" shrinkToFit="1"/>
    </xf>
    <xf numFmtId="0" fontId="63" fillId="4" borderId="7" xfId="0" applyFont="1" applyFill="1" applyBorder="1" applyAlignment="1">
      <alignment horizontal="left" vertical="center" shrinkToFit="1"/>
    </xf>
    <xf numFmtId="0" fontId="24" fillId="3" borderId="0" xfId="0" applyFont="1" applyFill="1" applyAlignment="1">
      <alignment vertical="center" shrinkToFit="1"/>
    </xf>
    <xf numFmtId="0" fontId="97" fillId="13" borderId="19" xfId="0" applyFont="1" applyFill="1" applyBorder="1" applyAlignment="1">
      <alignment horizontal="left" vertical="center" wrapText="1"/>
    </xf>
    <xf numFmtId="0" fontId="78" fillId="13" borderId="9" xfId="0" applyFont="1" applyFill="1" applyBorder="1" applyAlignment="1">
      <alignment horizontal="left" vertical="center" wrapText="1"/>
    </xf>
    <xf numFmtId="0" fontId="78" fillId="13" borderId="15" xfId="0" applyFont="1" applyFill="1" applyBorder="1" applyAlignment="1">
      <alignment horizontal="left" vertical="center" wrapText="1"/>
    </xf>
    <xf numFmtId="0" fontId="86" fillId="3" borderId="4" xfId="0" applyFont="1" applyFill="1" applyBorder="1" applyAlignment="1" applyProtection="1">
      <alignment horizontal="left" vertical="center" indent="1"/>
      <protection locked="0"/>
    </xf>
    <xf numFmtId="0" fontId="76" fillId="3" borderId="4" xfId="0" applyFont="1" applyFill="1" applyBorder="1" applyAlignment="1" applyProtection="1">
      <alignment horizontal="left" vertical="center" indent="1"/>
      <protection locked="0"/>
    </xf>
    <xf numFmtId="0" fontId="76" fillId="3" borderId="7" xfId="0" applyFont="1" applyFill="1" applyBorder="1" applyAlignment="1" applyProtection="1">
      <alignment horizontal="left" vertical="center" indent="1"/>
      <protection locked="0"/>
    </xf>
    <xf numFmtId="0" fontId="24" fillId="3" borderId="0" xfId="0" applyFont="1" applyFill="1" applyAlignment="1">
      <alignment vertical="center" wrapText="1" shrinkToFit="1"/>
    </xf>
    <xf numFmtId="0" fontId="25" fillId="4" borderId="19"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5" xfId="0" applyFont="1" applyFill="1" applyBorder="1" applyAlignment="1">
      <alignment horizontal="center" vertical="center"/>
    </xf>
    <xf numFmtId="0" fontId="87" fillId="10" borderId="4" xfId="0" applyFont="1" applyFill="1" applyBorder="1" applyAlignment="1">
      <alignment horizontal="center" vertical="center" shrinkToFit="1"/>
    </xf>
    <xf numFmtId="0" fontId="84" fillId="3" borderId="5" xfId="0" applyFont="1" applyFill="1" applyBorder="1" applyAlignment="1" applyProtection="1">
      <alignment horizontal="left" vertical="center" shrinkToFit="1"/>
      <protection locked="0"/>
    </xf>
    <xf numFmtId="0" fontId="79" fillId="3" borderId="20" xfId="0" applyFont="1" applyFill="1" applyBorder="1" applyAlignment="1" applyProtection="1">
      <alignment horizontal="left" vertical="center" shrinkToFit="1"/>
      <protection locked="0"/>
    </xf>
    <xf numFmtId="0" fontId="79" fillId="3" borderId="12" xfId="0" applyFont="1" applyFill="1" applyBorder="1" applyAlignment="1" applyProtection="1">
      <alignment horizontal="left" vertical="center" shrinkToFit="1"/>
      <protection locked="0"/>
    </xf>
    <xf numFmtId="176" fontId="84" fillId="3" borderId="5" xfId="0" applyNumberFormat="1" applyFont="1" applyFill="1" applyBorder="1" applyAlignment="1" applyProtection="1">
      <alignment horizontal="left" vertical="center" shrinkToFit="1"/>
      <protection locked="0"/>
    </xf>
    <xf numFmtId="176" fontId="79" fillId="3" borderId="20" xfId="0" applyNumberFormat="1" applyFont="1" applyFill="1" applyBorder="1" applyAlignment="1" applyProtection="1">
      <alignment horizontal="left" vertical="center" shrinkToFit="1"/>
      <protection locked="0"/>
    </xf>
    <xf numFmtId="176" fontId="79" fillId="3" borderId="12" xfId="0" applyNumberFormat="1" applyFont="1" applyFill="1" applyBorder="1" applyAlignment="1" applyProtection="1">
      <alignment horizontal="left" vertical="center" shrinkToFit="1"/>
      <protection locked="0"/>
    </xf>
    <xf numFmtId="0" fontId="104" fillId="3" borderId="5" xfId="0" applyFont="1" applyFill="1" applyBorder="1" applyAlignment="1" applyProtection="1">
      <alignment horizontal="left" vertical="center" shrinkToFit="1"/>
      <protection locked="0"/>
    </xf>
    <xf numFmtId="0" fontId="85" fillId="10" borderId="2" xfId="0" applyFont="1" applyFill="1" applyBorder="1" applyAlignment="1">
      <alignment horizontal="center" vertical="center" textRotation="255"/>
    </xf>
    <xf numFmtId="0" fontId="87" fillId="10" borderId="4" xfId="0" applyFont="1" applyFill="1" applyBorder="1" applyAlignment="1">
      <alignment horizontal="left" vertical="center" wrapText="1"/>
    </xf>
    <xf numFmtId="0" fontId="85" fillId="10" borderId="4" xfId="0" applyFont="1" applyFill="1" applyBorder="1" applyAlignment="1">
      <alignment horizontal="center" vertical="center" textRotation="255" wrapText="1"/>
    </xf>
    <xf numFmtId="0" fontId="86" fillId="3" borderId="4" xfId="0" applyFont="1" applyFill="1" applyBorder="1" applyAlignment="1" applyProtection="1">
      <alignment horizontal="left" vertical="center"/>
      <protection locked="0"/>
    </xf>
    <xf numFmtId="0" fontId="76" fillId="3" borderId="4" xfId="0" applyFont="1" applyFill="1" applyBorder="1" applyAlignment="1" applyProtection="1">
      <alignment horizontal="left" vertical="center"/>
      <protection locked="0"/>
    </xf>
    <xf numFmtId="0" fontId="76" fillId="3" borderId="7" xfId="0" applyFont="1" applyFill="1" applyBorder="1" applyAlignment="1" applyProtection="1">
      <alignment horizontal="left" vertical="center"/>
      <protection locked="0"/>
    </xf>
    <xf numFmtId="0" fontId="76" fillId="3" borderId="21" xfId="0" applyFont="1" applyFill="1" applyBorder="1" applyAlignment="1" applyProtection="1">
      <alignment horizontal="left" vertical="center"/>
      <protection locked="0"/>
    </xf>
    <xf numFmtId="0" fontId="76" fillId="3" borderId="52" xfId="0" applyFont="1" applyFill="1" applyBorder="1" applyAlignment="1" applyProtection="1">
      <alignment horizontal="left" vertical="center"/>
      <protection locked="0"/>
    </xf>
    <xf numFmtId="0" fontId="78" fillId="13" borderId="19" xfId="0" applyFont="1" applyFill="1" applyBorder="1" applyAlignment="1">
      <alignment horizontal="left" vertical="center" wrapText="1"/>
    </xf>
    <xf numFmtId="0" fontId="84" fillId="3" borderId="5" xfId="0" applyFont="1" applyFill="1" applyBorder="1" applyAlignment="1" applyProtection="1">
      <alignment horizontal="center" vertical="center" shrinkToFit="1"/>
      <protection locked="0"/>
    </xf>
    <xf numFmtId="0" fontId="84" fillId="3" borderId="20" xfId="0" applyFont="1" applyFill="1" applyBorder="1" applyAlignment="1" applyProtection="1">
      <alignment horizontal="center" vertical="center" shrinkToFit="1"/>
      <protection locked="0"/>
    </xf>
    <xf numFmtId="0" fontId="84" fillId="3" borderId="12" xfId="0" applyFont="1" applyFill="1" applyBorder="1" applyAlignment="1" applyProtection="1">
      <alignment horizontal="center" vertical="center" shrinkToFit="1"/>
      <protection locked="0"/>
    </xf>
    <xf numFmtId="0" fontId="95" fillId="12" borderId="0" xfId="0" applyFont="1" applyFill="1" applyAlignment="1" applyProtection="1">
      <alignment horizontal="center" vertical="center" shrinkToFit="1"/>
      <protection hidden="1"/>
    </xf>
    <xf numFmtId="0" fontId="83" fillId="10" borderId="95" xfId="0" applyFont="1" applyFill="1" applyBorder="1" applyAlignment="1">
      <alignment horizontal="center" vertical="center"/>
    </xf>
    <xf numFmtId="0" fontId="83" fillId="10" borderId="18" xfId="0" applyFont="1" applyFill="1" applyBorder="1" applyAlignment="1">
      <alignment horizontal="center" vertical="center"/>
    </xf>
    <xf numFmtId="0" fontId="102" fillId="3" borderId="4" xfId="0" applyFont="1" applyFill="1" applyBorder="1" applyAlignment="1" applyProtection="1">
      <alignment horizontal="center" vertical="center" shrinkToFit="1"/>
      <protection locked="0" hidden="1"/>
    </xf>
    <xf numFmtId="0" fontId="102" fillId="3" borderId="5" xfId="0" applyFont="1" applyFill="1" applyBorder="1" applyAlignment="1" applyProtection="1">
      <alignment horizontal="center" vertical="center" shrinkToFit="1"/>
      <protection locked="0" hidden="1"/>
    </xf>
    <xf numFmtId="0" fontId="76" fillId="3" borderId="5" xfId="0" applyFont="1" applyFill="1" applyBorder="1" applyAlignment="1" applyProtection="1">
      <alignment horizontal="center" vertical="center" shrinkToFit="1"/>
      <protection locked="0" hidden="1"/>
    </xf>
    <xf numFmtId="0" fontId="76" fillId="3" borderId="20" xfId="0" applyFont="1" applyFill="1" applyBorder="1" applyAlignment="1" applyProtection="1">
      <alignment horizontal="center" vertical="center" shrinkToFit="1"/>
      <protection locked="0" hidden="1"/>
    </xf>
    <xf numFmtId="0" fontId="76" fillId="3" borderId="12" xfId="0" applyFont="1" applyFill="1" applyBorder="1" applyAlignment="1" applyProtection="1">
      <alignment horizontal="center" vertical="center" shrinkToFit="1"/>
      <protection locked="0" hidden="1"/>
    </xf>
    <xf numFmtId="0" fontId="84" fillId="3" borderId="30" xfId="0" applyFont="1" applyFill="1" applyBorder="1" applyAlignment="1" applyProtection="1">
      <alignment horizontal="left" vertical="center" shrinkToFit="1"/>
      <protection locked="0"/>
    </xf>
    <xf numFmtId="0" fontId="79" fillId="3" borderId="31" xfId="0" applyFont="1" applyFill="1" applyBorder="1" applyAlignment="1" applyProtection="1">
      <alignment horizontal="left" vertical="center" shrinkToFit="1"/>
      <protection locked="0"/>
    </xf>
    <xf numFmtId="0" fontId="79" fillId="3" borderId="86" xfId="0" applyFont="1" applyFill="1" applyBorder="1" applyAlignment="1" applyProtection="1">
      <alignment horizontal="left" vertical="center" shrinkToFit="1"/>
      <protection locked="0"/>
    </xf>
    <xf numFmtId="0" fontId="75" fillId="10" borderId="1" xfId="0" applyFont="1" applyFill="1" applyBorder="1" applyAlignment="1" applyProtection="1">
      <alignment horizontal="center" vertical="center" shrinkToFit="1"/>
      <protection hidden="1"/>
    </xf>
    <xf numFmtId="0" fontId="75" fillId="10" borderId="37" xfId="0" applyFont="1" applyFill="1" applyBorder="1" applyAlignment="1" applyProtection="1">
      <alignment horizontal="center" vertical="center" shrinkToFit="1"/>
      <protection hidden="1"/>
    </xf>
    <xf numFmtId="0" fontId="75" fillId="10" borderId="2" xfId="0" applyFont="1" applyFill="1" applyBorder="1" applyAlignment="1" applyProtection="1">
      <alignment horizontal="center" vertical="center" shrinkToFit="1"/>
      <protection hidden="1"/>
    </xf>
    <xf numFmtId="0" fontId="75" fillId="10" borderId="4" xfId="0" applyFont="1" applyFill="1" applyBorder="1" applyAlignment="1" applyProtection="1">
      <alignment horizontal="center" vertical="center" shrinkToFit="1"/>
      <protection hidden="1"/>
    </xf>
    <xf numFmtId="0" fontId="76" fillId="3" borderId="37" xfId="0" applyFont="1" applyFill="1" applyBorder="1" applyAlignment="1" applyProtection="1">
      <alignment horizontal="center" vertical="center" shrinkToFit="1"/>
      <protection locked="0" hidden="1"/>
    </xf>
    <xf numFmtId="0" fontId="76" fillId="3" borderId="47" xfId="0" applyFont="1" applyFill="1" applyBorder="1" applyAlignment="1" applyProtection="1">
      <alignment horizontal="center" vertical="center" shrinkToFit="1"/>
      <protection locked="0" hidden="1"/>
    </xf>
    <xf numFmtId="0" fontId="95" fillId="12" borderId="0" xfId="0" applyFont="1" applyFill="1" applyAlignment="1" applyProtection="1">
      <alignment horizontal="center" vertical="center" wrapText="1" shrinkToFit="1"/>
      <protection hidden="1"/>
    </xf>
    <xf numFmtId="0" fontId="84" fillId="3" borderId="4" xfId="0" applyFont="1" applyFill="1" applyBorder="1" applyAlignment="1" applyProtection="1">
      <alignment horizontal="left" vertical="center" indent="1"/>
      <protection locked="0"/>
    </xf>
    <xf numFmtId="0" fontId="79" fillId="3" borderId="18" xfId="0" applyFont="1" applyFill="1" applyBorder="1" applyAlignment="1" applyProtection="1">
      <alignment horizontal="left" vertical="center" indent="1"/>
      <protection locked="0"/>
    </xf>
    <xf numFmtId="0" fontId="79" fillId="3" borderId="53" xfId="0" applyFont="1" applyFill="1" applyBorder="1" applyAlignment="1" applyProtection="1">
      <alignment horizontal="left" vertical="center" indent="1"/>
      <protection locked="0"/>
    </xf>
    <xf numFmtId="0" fontId="76" fillId="3" borderId="21" xfId="0" applyFont="1" applyFill="1" applyBorder="1" applyAlignment="1" applyProtection="1">
      <alignment horizontal="left" vertical="center" indent="1"/>
      <protection locked="0"/>
    </xf>
    <xf numFmtId="0" fontId="76" fillId="3" borderId="52" xfId="0" applyFont="1" applyFill="1" applyBorder="1" applyAlignment="1" applyProtection="1">
      <alignment horizontal="left" vertical="center" indent="1"/>
      <protection locked="0"/>
    </xf>
    <xf numFmtId="0" fontId="94" fillId="3" borderId="18" xfId="0" applyFont="1" applyFill="1" applyBorder="1" applyAlignment="1" applyProtection="1">
      <alignment horizontal="right" vertical="center" shrinkToFit="1"/>
      <protection locked="0"/>
    </xf>
    <xf numFmtId="0" fontId="90" fillId="3" borderId="18" xfId="0" applyFont="1" applyFill="1" applyBorder="1" applyAlignment="1" applyProtection="1">
      <alignment horizontal="right" vertical="center" shrinkToFit="1"/>
      <protection locked="0"/>
    </xf>
    <xf numFmtId="0" fontId="90" fillId="3" borderId="37" xfId="0" applyFont="1" applyFill="1" applyBorder="1" applyAlignment="1" applyProtection="1">
      <alignment horizontal="right" vertical="center" shrinkToFit="1"/>
      <protection locked="0"/>
    </xf>
    <xf numFmtId="0" fontId="90" fillId="3" borderId="102" xfId="0" applyFont="1" applyFill="1" applyBorder="1" applyAlignment="1" applyProtection="1">
      <alignment horizontal="right" vertical="center" shrinkToFit="1"/>
      <protection locked="0"/>
    </xf>
    <xf numFmtId="0" fontId="87" fillId="10" borderId="78" xfId="0" applyFont="1" applyFill="1" applyBorder="1" applyAlignment="1">
      <alignment horizontal="center" vertical="center" textRotation="255" shrinkToFit="1"/>
    </xf>
    <xf numFmtId="0" fontId="87" fillId="10" borderId="35" xfId="0" applyFont="1" applyFill="1" applyBorder="1" applyAlignment="1">
      <alignment horizontal="center" vertical="center" textRotation="255" shrinkToFit="1"/>
    </xf>
    <xf numFmtId="0" fontId="87" fillId="10" borderId="88" xfId="0" applyFont="1" applyFill="1" applyBorder="1" applyAlignment="1">
      <alignment horizontal="center" vertical="center" textRotation="255" shrinkToFit="1"/>
    </xf>
    <xf numFmtId="0" fontId="87" fillId="10" borderId="99" xfId="0" applyFont="1" applyFill="1" applyBorder="1" applyAlignment="1">
      <alignment horizontal="center" vertical="center" shrinkToFit="1"/>
    </xf>
    <xf numFmtId="0" fontId="87" fillId="10" borderId="50" xfId="0" applyFont="1" applyFill="1" applyBorder="1" applyAlignment="1">
      <alignment horizontal="center" vertical="center" shrinkToFit="1"/>
    </xf>
    <xf numFmtId="0" fontId="84" fillId="3" borderId="99" xfId="0" applyFont="1" applyFill="1" applyBorder="1" applyAlignment="1" applyProtection="1">
      <alignment horizontal="center" vertical="center" shrinkToFit="1"/>
      <protection locked="0"/>
    </xf>
    <xf numFmtId="0" fontId="84" fillId="3" borderId="49" xfId="0" applyFont="1" applyFill="1" applyBorder="1" applyAlignment="1" applyProtection="1">
      <alignment horizontal="center" vertical="center" shrinkToFit="1"/>
      <protection locked="0"/>
    </xf>
    <xf numFmtId="0" fontId="84" fillId="3" borderId="100" xfId="0" applyFont="1" applyFill="1" applyBorder="1" applyAlignment="1" applyProtection="1">
      <alignment horizontal="center" vertical="center" shrinkToFit="1"/>
      <protection locked="0"/>
    </xf>
    <xf numFmtId="177" fontId="76" fillId="3" borderId="5" xfId="0" applyNumberFormat="1" applyFont="1" applyFill="1" applyBorder="1" applyAlignment="1" applyProtection="1">
      <alignment horizontal="center" vertical="center" shrinkToFit="1"/>
      <protection locked="0"/>
    </xf>
    <xf numFmtId="177" fontId="76" fillId="3" borderId="12" xfId="0" applyNumberFormat="1" applyFont="1" applyFill="1" applyBorder="1" applyAlignment="1" applyProtection="1">
      <alignment horizontal="center" vertical="center" shrinkToFit="1"/>
      <protection locked="0"/>
    </xf>
    <xf numFmtId="0" fontId="85" fillId="10" borderId="2" xfId="0" applyFont="1" applyFill="1" applyBorder="1" applyAlignment="1">
      <alignment horizontal="center" vertical="center" wrapText="1"/>
    </xf>
    <xf numFmtId="177" fontId="76" fillId="3" borderId="5" xfId="0" applyNumberFormat="1" applyFont="1" applyFill="1" applyBorder="1" applyAlignment="1" applyProtection="1">
      <alignment horizontal="left" vertical="center" indent="1"/>
      <protection locked="0"/>
    </xf>
    <xf numFmtId="177" fontId="76" fillId="3" borderId="20" xfId="0" applyNumberFormat="1" applyFont="1" applyFill="1" applyBorder="1" applyAlignment="1" applyProtection="1">
      <alignment horizontal="left" vertical="center" indent="1"/>
      <protection locked="0"/>
    </xf>
    <xf numFmtId="177" fontId="76" fillId="3" borderId="28" xfId="0" applyNumberFormat="1" applyFont="1" applyFill="1" applyBorder="1" applyAlignment="1" applyProtection="1">
      <alignment horizontal="left" vertical="center" indent="1"/>
      <protection locked="0"/>
    </xf>
    <xf numFmtId="0" fontId="91" fillId="10" borderId="4" xfId="0" applyFont="1" applyFill="1" applyBorder="1" applyAlignment="1" applyProtection="1">
      <alignment horizontal="center" vertical="center"/>
      <protection locked="0"/>
    </xf>
    <xf numFmtId="0" fontId="85" fillId="10" borderId="2" xfId="0" applyFont="1" applyFill="1" applyBorder="1" applyAlignment="1">
      <alignment horizontal="center" vertical="center" shrinkToFit="1"/>
    </xf>
    <xf numFmtId="0" fontId="85" fillId="10" borderId="4" xfId="0" applyFont="1" applyFill="1" applyBorder="1" applyAlignment="1">
      <alignment horizontal="center" vertical="center" shrinkToFit="1"/>
    </xf>
    <xf numFmtId="0" fontId="85" fillId="10" borderId="78" xfId="0" applyFont="1" applyFill="1" applyBorder="1" applyAlignment="1">
      <alignment horizontal="center" vertical="center" shrinkToFit="1"/>
    </xf>
    <xf numFmtId="0" fontId="85" fillId="10" borderId="28" xfId="0" applyFont="1" applyFill="1" applyBorder="1" applyAlignment="1">
      <alignment horizontal="center" vertical="center" shrinkToFit="1"/>
    </xf>
    <xf numFmtId="0" fontId="85" fillId="10" borderId="55" xfId="0" applyFont="1" applyFill="1" applyBorder="1" applyAlignment="1">
      <alignment horizontal="center" vertical="center" shrinkToFit="1"/>
    </xf>
    <xf numFmtId="0" fontId="85" fillId="10" borderId="79" xfId="0" applyFont="1" applyFill="1" applyBorder="1" applyAlignment="1">
      <alignment horizontal="center" vertical="center" shrinkToFit="1"/>
    </xf>
    <xf numFmtId="0" fontId="85" fillId="10" borderId="31" xfId="0" applyFont="1" applyFill="1" applyBorder="1" applyAlignment="1">
      <alignment horizontal="center" vertical="center" shrinkToFit="1"/>
    </xf>
    <xf numFmtId="0" fontId="85" fillId="10" borderId="32" xfId="0" applyFont="1" applyFill="1" applyBorder="1" applyAlignment="1">
      <alignment horizontal="center" vertical="center" shrinkToFit="1"/>
    </xf>
    <xf numFmtId="177" fontId="91" fillId="10" borderId="4" xfId="0" applyNumberFormat="1" applyFont="1" applyFill="1" applyBorder="1" applyAlignment="1" applyProtection="1">
      <alignment horizontal="center" vertical="center"/>
      <protection locked="0"/>
    </xf>
    <xf numFmtId="0" fontId="94" fillId="3" borderId="4" xfId="0" applyFont="1" applyFill="1" applyBorder="1" applyAlignment="1" applyProtection="1">
      <alignment horizontal="right" vertical="center" shrinkToFit="1"/>
      <protection locked="0"/>
    </xf>
    <xf numFmtId="0" fontId="90" fillId="3" borderId="4" xfId="0" applyFont="1" applyFill="1" applyBorder="1" applyAlignment="1" applyProtection="1">
      <alignment horizontal="right" vertical="center" shrinkToFit="1"/>
      <protection locked="0"/>
    </xf>
    <xf numFmtId="177" fontId="76" fillId="3" borderId="5" xfId="0" applyNumberFormat="1" applyFont="1" applyFill="1" applyBorder="1" applyAlignment="1" applyProtection="1">
      <alignment horizontal="center" vertical="center"/>
      <protection locked="0"/>
    </xf>
    <xf numFmtId="177" fontId="76" fillId="3" borderId="20" xfId="0" applyNumberFormat="1" applyFont="1" applyFill="1" applyBorder="1" applyAlignment="1" applyProtection="1">
      <alignment horizontal="center" vertical="center"/>
      <protection locked="0"/>
    </xf>
    <xf numFmtId="177" fontId="89" fillId="10" borderId="4" xfId="0" applyNumberFormat="1" applyFont="1" applyFill="1" applyBorder="1" applyAlignment="1" applyProtection="1">
      <alignment horizontal="center" vertical="center"/>
      <protection locked="0"/>
    </xf>
    <xf numFmtId="177" fontId="89" fillId="10" borderId="5" xfId="0" applyNumberFormat="1" applyFont="1" applyFill="1" applyBorder="1" applyAlignment="1" applyProtection="1">
      <alignment horizontal="center" vertical="center"/>
      <protection locked="0"/>
    </xf>
    <xf numFmtId="0" fontId="85" fillId="10" borderId="76" xfId="0" applyFont="1" applyFill="1" applyBorder="1" applyAlignment="1">
      <alignment horizontal="center" vertical="center" shrinkToFit="1"/>
    </xf>
    <xf numFmtId="0" fontId="85" fillId="10" borderId="20" xfId="0" applyFont="1" applyFill="1" applyBorder="1" applyAlignment="1">
      <alignment horizontal="center" vertical="center" shrinkToFit="1"/>
    </xf>
    <xf numFmtId="0" fontId="85" fillId="10" borderId="14" xfId="0" applyFont="1" applyFill="1" applyBorder="1" applyAlignment="1">
      <alignment horizontal="center" vertical="center" shrinkToFit="1"/>
    </xf>
    <xf numFmtId="0" fontId="28" fillId="3" borderId="0" xfId="0" applyFont="1" applyFill="1" applyAlignment="1">
      <alignment horizontal="left" vertical="center" shrinkToFit="1"/>
    </xf>
    <xf numFmtId="0" fontId="91" fillId="10" borderId="18" xfId="0" applyFont="1" applyFill="1" applyBorder="1" applyAlignment="1">
      <alignment horizontal="center" vertical="center" shrinkToFit="1"/>
    </xf>
    <xf numFmtId="0" fontId="91" fillId="10" borderId="105" xfId="0" applyFont="1" applyFill="1" applyBorder="1" applyAlignment="1">
      <alignment horizontal="center" vertical="center" shrinkToFit="1"/>
    </xf>
    <xf numFmtId="176" fontId="79" fillId="3" borderId="4" xfId="0" applyNumberFormat="1" applyFont="1" applyFill="1" applyBorder="1" applyAlignment="1" applyProtection="1">
      <alignment horizontal="center" vertical="center" shrinkToFit="1"/>
      <protection locked="0"/>
    </xf>
    <xf numFmtId="176" fontId="79" fillId="3" borderId="21" xfId="0" applyNumberFormat="1" applyFont="1" applyFill="1" applyBorder="1" applyAlignment="1" applyProtection="1">
      <alignment horizontal="center" vertical="center" shrinkToFit="1"/>
      <protection locked="0"/>
    </xf>
    <xf numFmtId="176" fontId="79" fillId="3" borderId="104" xfId="0" applyNumberFormat="1" applyFont="1" applyFill="1" applyBorder="1" applyAlignment="1" applyProtection="1">
      <alignment horizontal="center" vertical="center" shrinkToFit="1"/>
      <protection locked="0"/>
    </xf>
    <xf numFmtId="0" fontId="85" fillId="10" borderId="103" xfId="0" applyFont="1" applyFill="1" applyBorder="1" applyAlignment="1">
      <alignment horizontal="center" vertical="center" shrinkToFit="1"/>
    </xf>
    <xf numFmtId="0" fontId="0" fillId="0" borderId="21" xfId="0" applyBorder="1" applyAlignment="1">
      <alignment horizontal="center" vertical="center"/>
    </xf>
    <xf numFmtId="0" fontId="0" fillId="0" borderId="18" xfId="0" applyBorder="1" applyAlignment="1">
      <alignment horizontal="center" vertical="center"/>
    </xf>
    <xf numFmtId="0" fontId="40" fillId="7" borderId="3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62" fillId="0" borderId="40" xfId="0" applyFont="1" applyBorder="1" applyAlignment="1" applyProtection="1">
      <alignment horizontal="center" vertical="center"/>
      <protection hidden="1"/>
    </xf>
    <xf numFmtId="0" fontId="62" fillId="0" borderId="84" xfId="0" applyFont="1" applyBorder="1" applyAlignment="1" applyProtection="1">
      <alignment horizontal="center" vertical="center"/>
      <protection hidden="1"/>
    </xf>
    <xf numFmtId="0" fontId="63" fillId="0" borderId="40" xfId="0" applyFont="1" applyBorder="1" applyAlignment="1" applyProtection="1">
      <alignment horizontal="left" vertical="center"/>
      <protection hidden="1"/>
    </xf>
    <xf numFmtId="0" fontId="45" fillId="0" borderId="78" xfId="0" applyFont="1" applyBorder="1" applyAlignment="1" applyProtection="1">
      <alignment horizontal="center" vertical="center"/>
      <protection hidden="1"/>
    </xf>
    <xf numFmtId="0" fontId="45" fillId="0" borderId="55" xfId="0" applyFont="1" applyBorder="1" applyAlignment="1" applyProtection="1">
      <alignment horizontal="center" vertical="center"/>
      <protection hidden="1"/>
    </xf>
    <xf numFmtId="0" fontId="45" fillId="0" borderId="79" xfId="0" applyFont="1" applyBorder="1" applyAlignment="1" applyProtection="1">
      <alignment horizontal="center" vertical="center"/>
      <protection hidden="1"/>
    </xf>
    <xf numFmtId="0" fontId="45" fillId="0" borderId="32" xfId="0" applyFont="1" applyBorder="1" applyAlignment="1" applyProtection="1">
      <alignment horizontal="center" vertical="center"/>
      <protection hidden="1"/>
    </xf>
    <xf numFmtId="0" fontId="61" fillId="0" borderId="76" xfId="0" applyFont="1" applyBorder="1" applyAlignment="1" applyProtection="1">
      <alignment horizontal="center" vertical="center" wrapText="1" shrinkToFit="1"/>
      <protection hidden="1"/>
    </xf>
    <xf numFmtId="0" fontId="61" fillId="0" borderId="20" xfId="0" applyFont="1" applyBorder="1" applyAlignment="1" applyProtection="1">
      <alignment horizontal="center" vertical="center" wrapText="1" shrinkToFit="1"/>
      <protection hidden="1"/>
    </xf>
    <xf numFmtId="0" fontId="61" fillId="0" borderId="14" xfId="0" applyFont="1" applyBorder="1" applyAlignment="1" applyProtection="1">
      <alignment horizontal="center" vertical="center" wrapText="1" shrinkToFit="1"/>
      <protection hidden="1"/>
    </xf>
    <xf numFmtId="179" fontId="65" fillId="0" borderId="40" xfId="0" applyNumberFormat="1" applyFont="1" applyBorder="1" applyAlignment="1" applyProtection="1">
      <alignment horizontal="center" vertical="center"/>
      <protection hidden="1"/>
    </xf>
    <xf numFmtId="0" fontId="63" fillId="0" borderId="40" xfId="0" applyFont="1" applyBorder="1" applyAlignment="1" applyProtection="1">
      <alignment horizontal="left" vertical="center" indent="1"/>
      <protection hidden="1"/>
    </xf>
    <xf numFmtId="0" fontId="58" fillId="0" borderId="0" xfId="0" applyFont="1" applyAlignment="1" applyProtection="1">
      <alignment horizontal="center" vertical="center" wrapText="1" shrinkToFit="1"/>
      <protection hidden="1"/>
    </xf>
    <xf numFmtId="0" fontId="60" fillId="0" borderId="76" xfId="0" applyFont="1" applyBorder="1" applyAlignment="1" applyProtection="1">
      <alignment horizontal="center" vertical="center" wrapText="1" shrinkToFit="1"/>
      <protection hidden="1"/>
    </xf>
    <xf numFmtId="0" fontId="60" fillId="0" borderId="20" xfId="0" applyFont="1" applyBorder="1" applyAlignment="1" applyProtection="1">
      <alignment horizontal="center" vertical="center" wrapText="1" shrinkToFit="1"/>
      <protection hidden="1"/>
    </xf>
    <xf numFmtId="0" fontId="60" fillId="0" borderId="14" xfId="0" applyFont="1" applyBorder="1" applyAlignment="1" applyProtection="1">
      <alignment horizontal="center" vertical="center" wrapText="1" shrinkToFit="1"/>
      <protection hidden="1"/>
    </xf>
    <xf numFmtId="0" fontId="48" fillId="0" borderId="89" xfId="0" applyFont="1" applyBorder="1" applyAlignment="1" applyProtection="1">
      <alignment horizontal="center" vertical="center"/>
      <protection hidden="1"/>
    </xf>
    <xf numFmtId="0" fontId="48" fillId="0" borderId="45" xfId="0" applyFont="1" applyBorder="1" applyAlignment="1" applyProtection="1">
      <alignment horizontal="center" vertical="center"/>
      <protection hidden="1"/>
    </xf>
    <xf numFmtId="0" fontId="45" fillId="0" borderId="40" xfId="0" applyFont="1" applyBorder="1" applyAlignment="1" applyProtection="1">
      <alignment horizontal="center" vertical="center"/>
      <protection hidden="1"/>
    </xf>
    <xf numFmtId="0" fontId="45" fillId="0" borderId="40" xfId="0" applyFont="1" applyBorder="1" applyAlignment="1" applyProtection="1">
      <alignment horizontal="left" vertical="center"/>
      <protection hidden="1"/>
    </xf>
    <xf numFmtId="179" fontId="64" fillId="0" borderId="40" xfId="0" applyNumberFormat="1" applyFont="1" applyBorder="1" applyAlignment="1" applyProtection="1">
      <alignment horizontal="center" vertical="center"/>
      <protection hidden="1"/>
    </xf>
    <xf numFmtId="0" fontId="45" fillId="0" borderId="66" xfId="0" applyFont="1" applyBorder="1" applyAlignment="1" applyProtection="1">
      <alignment horizontal="left" vertical="center" indent="1"/>
      <protection hidden="1"/>
    </xf>
    <xf numFmtId="0" fontId="61" fillId="0" borderId="20" xfId="0" applyFont="1" applyBorder="1" applyAlignment="1" applyProtection="1">
      <alignment horizontal="center" vertical="center" shrinkToFit="1"/>
      <protection hidden="1"/>
    </xf>
    <xf numFmtId="0" fontId="61" fillId="0" borderId="14" xfId="0" applyFont="1" applyBorder="1" applyAlignment="1" applyProtection="1">
      <alignment horizontal="center" vertical="center" shrinkToFit="1"/>
      <protection hidden="1"/>
    </xf>
    <xf numFmtId="0" fontId="63" fillId="0" borderId="40" xfId="0" applyFont="1" applyBorder="1" applyAlignment="1" applyProtection="1">
      <alignment horizontal="center" vertical="center"/>
      <protection hidden="1"/>
    </xf>
    <xf numFmtId="0" fontId="57" fillId="0" borderId="0" xfId="0" applyFont="1">
      <alignment vertical="center"/>
    </xf>
    <xf numFmtId="0" fontId="56" fillId="0" borderId="0" xfId="0" applyFont="1">
      <alignment vertical="center"/>
    </xf>
    <xf numFmtId="0" fontId="52" fillId="0" borderId="5" xfId="0" applyFont="1" applyBorder="1" applyAlignment="1" applyProtection="1">
      <alignment horizontal="center" vertical="center" wrapText="1"/>
      <protection hidden="1"/>
    </xf>
    <xf numFmtId="0" fontId="52" fillId="0" borderId="20"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protection hidden="1"/>
    </xf>
    <xf numFmtId="0" fontId="52" fillId="0" borderId="14" xfId="0" applyFont="1" applyBorder="1" applyAlignment="1" applyProtection="1">
      <alignment horizontal="center" vertical="center"/>
      <protection hidden="1"/>
    </xf>
    <xf numFmtId="0" fontId="45" fillId="0" borderId="5" xfId="0" applyFont="1" applyBorder="1" applyAlignment="1" applyProtection="1">
      <alignment horizontal="center" vertical="center"/>
      <protection hidden="1"/>
    </xf>
    <xf numFmtId="0" fontId="45" fillId="0" borderId="20" xfId="0" applyFont="1" applyBorder="1" applyAlignment="1" applyProtection="1">
      <alignment horizontal="center" vertical="center"/>
      <protection hidden="1"/>
    </xf>
    <xf numFmtId="0" fontId="45" fillId="0" borderId="12" xfId="0" applyFont="1" applyBorder="1" applyAlignment="1" applyProtection="1">
      <alignment horizontal="center" vertical="center"/>
      <protection hidden="1"/>
    </xf>
    <xf numFmtId="0" fontId="43" fillId="0" borderId="76" xfId="0" applyFont="1" applyBorder="1" applyAlignment="1" applyProtection="1">
      <alignment horizontal="center" vertical="center"/>
      <protection hidden="1"/>
    </xf>
    <xf numFmtId="0" fontId="43" fillId="0" borderId="20" xfId="0" applyFont="1" applyBorder="1" applyAlignment="1" applyProtection="1">
      <alignment horizontal="center" vertical="center"/>
      <protection hidden="1"/>
    </xf>
    <xf numFmtId="0" fontId="46" fillId="0" borderId="20" xfId="0" applyFont="1" applyBorder="1" applyAlignment="1" applyProtection="1">
      <alignment horizontal="center" vertical="center" wrapText="1"/>
      <protection hidden="1"/>
    </xf>
    <xf numFmtId="0" fontId="46" fillId="0" borderId="14" xfId="0" applyFont="1" applyBorder="1" applyAlignment="1" applyProtection="1">
      <alignment horizontal="center" vertical="center" wrapText="1"/>
      <protection hidden="1"/>
    </xf>
    <xf numFmtId="0" fontId="52" fillId="0" borderId="14" xfId="0" applyFont="1" applyBorder="1" applyAlignment="1" applyProtection="1">
      <alignment horizontal="center" vertical="center" wrapText="1"/>
      <protection hidden="1"/>
    </xf>
    <xf numFmtId="0" fontId="55" fillId="0" borderId="0" xfId="0" applyFont="1" applyProtection="1">
      <alignment vertical="center"/>
      <protection hidden="1"/>
    </xf>
    <xf numFmtId="0" fontId="41" fillId="0" borderId="0" xfId="0" applyFont="1" applyAlignment="1" applyProtection="1">
      <alignment horizontal="center" vertical="center" shrinkToFit="1"/>
      <protection hidden="1"/>
    </xf>
    <xf numFmtId="0" fontId="55" fillId="0" borderId="0" xfId="0" applyFont="1" applyAlignment="1" applyProtection="1">
      <alignment horizontal="center" vertical="center"/>
      <protection hidden="1"/>
    </xf>
    <xf numFmtId="0" fontId="46" fillId="0" borderId="91" xfId="0" applyFont="1" applyBorder="1" applyAlignment="1" applyProtection="1">
      <alignment horizontal="center" vertical="center"/>
      <protection hidden="1"/>
    </xf>
    <xf numFmtId="0" fontId="46" fillId="0" borderId="92" xfId="0" applyFont="1" applyBorder="1" applyAlignment="1" applyProtection="1">
      <alignment horizontal="center" vertical="center"/>
      <protection hidden="1"/>
    </xf>
    <xf numFmtId="0" fontId="46" fillId="0" borderId="94" xfId="0" applyFont="1" applyBorder="1" applyAlignment="1" applyProtection="1">
      <alignment horizontal="center" vertical="center"/>
      <protection hidden="1"/>
    </xf>
    <xf numFmtId="0" fontId="46" fillId="0" borderId="91" xfId="0" applyFont="1" applyBorder="1" applyAlignment="1" applyProtection="1">
      <alignment horizontal="center" vertical="center" wrapText="1"/>
      <protection hidden="1"/>
    </xf>
    <xf numFmtId="0" fontId="46" fillId="0" borderId="93" xfId="0" applyFont="1" applyBorder="1" applyAlignment="1" applyProtection="1">
      <alignment horizontal="center" vertical="center"/>
      <protection hidden="1"/>
    </xf>
    <xf numFmtId="0" fontId="45" fillId="0" borderId="43" xfId="0" applyFont="1" applyBorder="1" applyAlignment="1" applyProtection="1">
      <alignment horizontal="left" vertical="center" indent="1"/>
      <protection hidden="1"/>
    </xf>
    <xf numFmtId="0" fontId="49" fillId="0" borderId="5" xfId="0" applyFont="1" applyBorder="1" applyAlignment="1" applyProtection="1">
      <alignment horizontal="center" vertical="center" shrinkToFit="1"/>
      <protection hidden="1"/>
    </xf>
    <xf numFmtId="0" fontId="49" fillId="0" borderId="20" xfId="0" applyFont="1" applyBorder="1" applyAlignment="1" applyProtection="1">
      <alignment horizontal="center" vertical="center" shrinkToFit="1"/>
      <protection hidden="1"/>
    </xf>
    <xf numFmtId="0" fontId="49" fillId="0" borderId="12" xfId="0" applyFont="1" applyBorder="1" applyAlignment="1" applyProtection="1">
      <alignment horizontal="center" vertical="center" shrinkToFit="1"/>
      <protection hidden="1"/>
    </xf>
    <xf numFmtId="0" fontId="51" fillId="0" borderId="90" xfId="0" applyFont="1" applyBorder="1" applyAlignment="1" applyProtection="1">
      <alignment horizontal="center" vertical="center"/>
      <protection hidden="1"/>
    </xf>
    <xf numFmtId="0" fontId="6" fillId="0" borderId="63" xfId="0" applyFont="1" applyBorder="1" applyAlignment="1" applyProtection="1">
      <alignment horizontal="center" vertical="center"/>
      <protection hidden="1"/>
    </xf>
    <xf numFmtId="0" fontId="44" fillId="0" borderId="5" xfId="0" applyFont="1" applyBorder="1" applyAlignment="1" applyProtection="1">
      <alignment horizontal="center" vertical="center" shrinkToFit="1"/>
      <protection hidden="1"/>
    </xf>
    <xf numFmtId="0" fontId="44" fillId="0" borderId="20" xfId="0" applyFont="1" applyBorder="1" applyAlignment="1" applyProtection="1">
      <alignment horizontal="center" vertical="center" shrinkToFit="1"/>
      <protection hidden="1"/>
    </xf>
    <xf numFmtId="0" fontId="44" fillId="0" borderId="12" xfId="0" applyFont="1" applyBorder="1" applyAlignment="1" applyProtection="1">
      <alignment horizontal="center" vertical="center" shrinkToFit="1"/>
      <protection hidden="1"/>
    </xf>
    <xf numFmtId="0" fontId="43" fillId="0" borderId="28" xfId="0" applyFont="1" applyBorder="1" applyAlignment="1" applyProtection="1">
      <alignment horizontal="center" vertical="center"/>
      <protection hidden="1"/>
    </xf>
    <xf numFmtId="0" fontId="45" fillId="0" borderId="74" xfId="0" applyFont="1" applyBorder="1" applyAlignment="1" applyProtection="1">
      <alignment horizontal="right" vertical="center"/>
      <protection hidden="1"/>
    </xf>
    <xf numFmtId="0" fontId="46" fillId="0" borderId="48" xfId="0" applyFont="1" applyBorder="1" applyAlignment="1" applyProtection="1">
      <alignment horizontal="right" vertical="center"/>
      <protection hidden="1"/>
    </xf>
    <xf numFmtId="0" fontId="45" fillId="0" borderId="43" xfId="0" applyFont="1" applyBorder="1" applyAlignment="1" applyProtection="1">
      <alignment horizontal="center" vertical="center"/>
      <protection hidden="1"/>
    </xf>
    <xf numFmtId="0" fontId="51" fillId="0" borderId="43" xfId="0" applyFont="1" applyBorder="1" applyAlignment="1" applyProtection="1">
      <alignment horizontal="left" vertical="center" shrinkToFit="1"/>
      <protection hidden="1"/>
    </xf>
    <xf numFmtId="179" fontId="64" fillId="0" borderId="43" xfId="0" applyNumberFormat="1" applyFont="1" applyBorder="1" applyAlignment="1" applyProtection="1">
      <alignment horizontal="center" vertical="center"/>
      <protection hidden="1"/>
    </xf>
    <xf numFmtId="0" fontId="51" fillId="0" borderId="76" xfId="0" applyFont="1" applyBorder="1" applyAlignment="1" applyProtection="1">
      <alignment horizontal="center" vertical="center" wrapText="1" shrinkToFit="1"/>
      <protection hidden="1"/>
    </xf>
    <xf numFmtId="0" fontId="6" fillId="0" borderId="20" xfId="0" applyFont="1" applyBorder="1" applyAlignment="1" applyProtection="1">
      <alignment horizontal="center" vertical="center" wrapText="1" shrinkToFit="1"/>
      <protection hidden="1"/>
    </xf>
    <xf numFmtId="0" fontId="6" fillId="0" borderId="14" xfId="0" applyFont="1" applyBorder="1" applyAlignment="1" applyProtection="1">
      <alignment horizontal="center" vertical="center" wrapText="1" shrinkToFit="1"/>
      <protection hidden="1"/>
    </xf>
    <xf numFmtId="179" fontId="64" fillId="0" borderId="46" xfId="0" applyNumberFormat="1" applyFont="1" applyBorder="1" applyAlignment="1">
      <alignment horizontal="center" vertical="center"/>
    </xf>
    <xf numFmtId="0" fontId="45" fillId="0" borderId="76" xfId="0" applyFont="1" applyBorder="1" applyAlignment="1" applyProtection="1">
      <alignment horizontal="center" vertical="center"/>
      <protection hidden="1"/>
    </xf>
    <xf numFmtId="0" fontId="46" fillId="0" borderId="20" xfId="0" applyFont="1" applyBorder="1" applyAlignment="1" applyProtection="1">
      <alignment horizontal="center" vertical="center"/>
      <protection hidden="1"/>
    </xf>
    <xf numFmtId="0" fontId="46" fillId="0" borderId="14" xfId="0" applyFont="1" applyBorder="1" applyAlignment="1" applyProtection="1">
      <alignment horizontal="center" vertical="center"/>
      <protection hidden="1"/>
    </xf>
    <xf numFmtId="179" fontId="64" fillId="9" borderId="96" xfId="0" applyNumberFormat="1" applyFont="1" applyFill="1" applyBorder="1" applyAlignment="1" applyProtection="1">
      <alignment horizontal="center" vertical="center"/>
      <protection hidden="1"/>
    </xf>
    <xf numFmtId="179" fontId="64" fillId="9" borderId="97" xfId="0" applyNumberFormat="1" applyFont="1" applyFill="1" applyBorder="1" applyAlignment="1" applyProtection="1">
      <alignment horizontal="center" vertical="center"/>
      <protection hidden="1"/>
    </xf>
    <xf numFmtId="0" fontId="47" fillId="0" borderId="51" xfId="0" applyFont="1" applyBorder="1" applyAlignment="1" applyProtection="1">
      <alignment horizontal="center" shrinkToFit="1"/>
      <protection hidden="1"/>
    </xf>
    <xf numFmtId="0" fontId="52" fillId="0" borderId="87" xfId="0" applyFont="1" applyBorder="1" applyAlignment="1" applyProtection="1">
      <alignment horizontal="center" shrinkToFit="1"/>
      <protection hidden="1"/>
    </xf>
    <xf numFmtId="0" fontId="46" fillId="0" borderId="28" xfId="0" applyFont="1" applyBorder="1" applyAlignment="1" applyProtection="1">
      <alignment horizontal="left" vertical="center"/>
      <protection hidden="1"/>
    </xf>
    <xf numFmtId="0" fontId="47" fillId="0" borderId="54" xfId="0" applyFont="1" applyBorder="1" applyAlignment="1" applyProtection="1">
      <alignment horizontal="center" vertical="center"/>
      <protection hidden="1"/>
    </xf>
    <xf numFmtId="0" fontId="52" fillId="0" borderId="55" xfId="0" applyFont="1" applyBorder="1" applyAlignment="1" applyProtection="1">
      <alignment horizontal="center" vertical="center"/>
      <protection hidden="1"/>
    </xf>
    <xf numFmtId="0" fontId="52" fillId="0" borderId="30" xfId="0" applyFont="1" applyBorder="1" applyAlignment="1" applyProtection="1">
      <alignment horizontal="center" vertical="center"/>
      <protection hidden="1"/>
    </xf>
    <xf numFmtId="0" fontId="52" fillId="0" borderId="32" xfId="0" applyFont="1" applyBorder="1" applyAlignment="1" applyProtection="1">
      <alignment horizontal="center" vertical="center"/>
      <protection hidden="1"/>
    </xf>
    <xf numFmtId="0" fontId="45" fillId="0" borderId="54" xfId="0" applyFont="1" applyBorder="1" applyAlignment="1" applyProtection="1">
      <alignment horizontal="center" vertical="center"/>
      <protection hidden="1"/>
    </xf>
    <xf numFmtId="0" fontId="45" fillId="0" borderId="28" xfId="0" applyFont="1" applyBorder="1" applyAlignment="1" applyProtection="1">
      <alignment horizontal="center" vertical="center"/>
      <protection hidden="1"/>
    </xf>
    <xf numFmtId="0" fontId="45" fillId="0" borderId="13" xfId="0" applyFont="1" applyBorder="1" applyAlignment="1" applyProtection="1">
      <alignment horizontal="center" vertical="center"/>
      <protection hidden="1"/>
    </xf>
    <xf numFmtId="0" fontId="45" fillId="0" borderId="30" xfId="0" applyFont="1" applyBorder="1" applyAlignment="1" applyProtection="1">
      <alignment horizontal="center" vertical="center"/>
      <protection hidden="1"/>
    </xf>
    <xf numFmtId="0" fontId="45" fillId="0" borderId="31" xfId="0" applyFont="1" applyBorder="1" applyAlignment="1" applyProtection="1">
      <alignment horizontal="center" vertical="center"/>
      <protection hidden="1"/>
    </xf>
    <xf numFmtId="0" fontId="45" fillId="0" borderId="86" xfId="0" applyFont="1" applyBorder="1" applyAlignment="1" applyProtection="1">
      <alignment horizontal="center" vertical="center"/>
      <protection hidden="1"/>
    </xf>
    <xf numFmtId="0" fontId="46" fillId="0" borderId="0" xfId="0" applyFont="1" applyAlignment="1" applyProtection="1">
      <alignment horizontal="left" vertical="center" shrinkToFit="1"/>
      <protection hidden="1"/>
    </xf>
    <xf numFmtId="0" fontId="46" fillId="0" borderId="29" xfId="0" applyFont="1" applyBorder="1" applyAlignment="1" applyProtection="1">
      <alignment horizontal="left" vertical="center" shrinkToFit="1"/>
      <protection hidden="1"/>
    </xf>
    <xf numFmtId="0" fontId="45" fillId="0" borderId="40" xfId="0" applyFont="1" applyBorder="1" applyAlignment="1" applyProtection="1">
      <alignment horizontal="left" vertical="center" indent="1"/>
      <protection hidden="1"/>
    </xf>
    <xf numFmtId="0" fontId="46" fillId="0" borderId="76" xfId="0" applyFont="1" applyBorder="1" applyAlignment="1" applyProtection="1">
      <alignment horizontal="center" vertical="center" wrapText="1"/>
      <protection hidden="1"/>
    </xf>
    <xf numFmtId="0" fontId="51" fillId="0" borderId="85" xfId="0" applyFont="1" applyBorder="1" applyAlignment="1" applyProtection="1">
      <alignment horizontal="center" vertical="center" shrinkToFit="1"/>
      <protection hidden="1"/>
    </xf>
    <xf numFmtId="0" fontId="51" fillId="0" borderId="41" xfId="0" applyFont="1" applyBorder="1" applyAlignment="1" applyProtection="1">
      <alignment horizontal="center" vertical="center" shrinkToFit="1"/>
      <protection hidden="1"/>
    </xf>
    <xf numFmtId="179" fontId="64" fillId="8" borderId="96" xfId="0" applyNumberFormat="1" applyFont="1" applyFill="1" applyBorder="1" applyAlignment="1" applyProtection="1">
      <alignment horizontal="center" vertical="center"/>
      <protection hidden="1"/>
    </xf>
    <xf numFmtId="179" fontId="64" fillId="8" borderId="97" xfId="0" applyNumberFormat="1" applyFont="1" applyFill="1" applyBorder="1" applyAlignment="1" applyProtection="1">
      <alignment horizontal="center" vertical="center"/>
      <protection hidden="1"/>
    </xf>
    <xf numFmtId="0" fontId="45" fillId="0" borderId="41" xfId="0" applyFont="1" applyBorder="1" applyAlignment="1" applyProtection="1">
      <alignment horizontal="left" vertical="center" indent="1"/>
      <protection hidden="1"/>
    </xf>
    <xf numFmtId="0" fontId="52" fillId="0" borderId="21" xfId="0" applyFont="1" applyBorder="1" applyAlignment="1" applyProtection="1">
      <alignment horizontal="center" vertical="center"/>
      <protection hidden="1"/>
    </xf>
    <xf numFmtId="0" fontId="52" fillId="0" borderId="17" xfId="0" applyFont="1" applyBorder="1" applyAlignment="1" applyProtection="1">
      <alignment horizontal="center" vertical="center"/>
      <protection hidden="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4" fillId="0" borderId="25"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107"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0" borderId="106" xfId="0" applyFont="1" applyBorder="1" applyAlignment="1" applyProtection="1">
      <alignment horizontal="center" vertical="center"/>
      <protection hidden="1"/>
    </xf>
    <xf numFmtId="0" fontId="3" fillId="0" borderId="85" xfId="0" applyFont="1" applyBorder="1" applyAlignment="1" applyProtection="1">
      <alignment horizontal="center" vertical="center" shrinkToFit="1"/>
      <protection hidden="1"/>
    </xf>
    <xf numFmtId="0" fontId="3" fillId="0" borderId="41" xfId="0" applyFont="1" applyBorder="1" applyAlignment="1" applyProtection="1">
      <alignment horizontal="center" vertical="center" shrinkToFit="1"/>
      <protection hidden="1"/>
    </xf>
    <xf numFmtId="0" fontId="3" fillId="0" borderId="60" xfId="0" applyFont="1" applyBorder="1" applyAlignment="1" applyProtection="1">
      <alignment horizontal="center" vertical="center" shrinkToFit="1"/>
      <protection hidden="1"/>
    </xf>
    <xf numFmtId="177" fontId="3" fillId="0" borderId="42" xfId="0" applyNumberFormat="1" applyFont="1" applyBorder="1" applyAlignment="1" applyProtection="1">
      <alignment horizontal="center" vertical="center"/>
      <protection hidden="1"/>
    </xf>
    <xf numFmtId="177" fontId="3" fillId="0" borderId="106" xfId="0" applyNumberFormat="1" applyFont="1" applyBorder="1" applyAlignment="1" applyProtection="1">
      <alignment horizontal="center" vertical="center"/>
      <protection hidden="1"/>
    </xf>
    <xf numFmtId="0" fontId="3" fillId="0" borderId="58" xfId="0" applyFont="1" applyBorder="1" applyAlignment="1" applyProtection="1">
      <alignment horizontal="center" vertical="center"/>
      <protection hidden="1"/>
    </xf>
    <xf numFmtId="0" fontId="3" fillId="0" borderId="60"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4" fillId="0" borderId="108" xfId="0" applyFont="1" applyBorder="1" applyAlignment="1" applyProtection="1">
      <alignment horizontal="center" vertical="center" wrapText="1"/>
      <protection hidden="1"/>
    </xf>
    <xf numFmtId="0" fontId="4" fillId="0" borderId="109" xfId="0" applyFont="1" applyBorder="1" applyAlignment="1" applyProtection="1">
      <alignment horizontal="center" vertical="center" wrapText="1"/>
      <protection hidden="1"/>
    </xf>
    <xf numFmtId="0" fontId="4" fillId="0" borderId="110" xfId="0" applyFont="1" applyBorder="1" applyAlignment="1" applyProtection="1">
      <alignment horizontal="center" vertical="center" wrapText="1"/>
      <protection hidden="1"/>
    </xf>
    <xf numFmtId="0" fontId="4" fillId="0" borderId="111" xfId="0" applyFont="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5" fillId="0" borderId="58" xfId="0" applyFont="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60" xfId="0" applyFont="1" applyBorder="1" applyAlignment="1" applyProtection="1">
      <alignment horizontal="center" vertical="center"/>
      <protection hidden="1"/>
    </xf>
    <xf numFmtId="0" fontId="3" fillId="0" borderId="108" xfId="0" applyFont="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109" xfId="0" applyFont="1" applyBorder="1" applyAlignment="1" applyProtection="1">
      <alignment horizontal="center" vertical="center" wrapText="1"/>
      <protection hidden="1"/>
    </xf>
    <xf numFmtId="0" fontId="3" fillId="0" borderId="112"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113" xfId="0" applyFont="1" applyBorder="1" applyAlignment="1" applyProtection="1">
      <alignment horizontal="center" vertical="center" wrapText="1"/>
      <protection hidden="1"/>
    </xf>
    <xf numFmtId="0" fontId="3" fillId="0" borderId="42" xfId="0" applyFont="1" applyBorder="1" applyAlignment="1" applyProtection="1">
      <alignment horizontal="center" vertical="center" shrinkToFit="1"/>
      <protection hidden="1"/>
    </xf>
    <xf numFmtId="0" fontId="3" fillId="0" borderId="43" xfId="0" applyFont="1" applyBorder="1" applyAlignment="1" applyProtection="1">
      <alignment horizontal="center" vertical="center" shrinkToFit="1"/>
      <protection hidden="1"/>
    </xf>
    <xf numFmtId="0" fontId="3" fillId="0" borderId="106" xfId="0" applyFont="1" applyBorder="1" applyAlignment="1" applyProtection="1">
      <alignment horizontal="center" vertical="center" shrinkToFit="1"/>
      <protection hidden="1"/>
    </xf>
    <xf numFmtId="0" fontId="3" fillId="0" borderId="110" xfId="0"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0" borderId="111" xfId="0" applyFont="1" applyBorder="1" applyAlignment="1" applyProtection="1">
      <alignment horizontal="center" vertical="center" shrinkToFit="1"/>
      <protection hidden="1"/>
    </xf>
    <xf numFmtId="0" fontId="3" fillId="0" borderId="112" xfId="0" applyFont="1" applyBorder="1" applyAlignment="1" applyProtection="1">
      <alignment horizontal="center" vertical="center" shrinkToFit="1"/>
      <protection hidden="1"/>
    </xf>
    <xf numFmtId="0" fontId="3" fillId="0" borderId="113" xfId="0" applyFont="1" applyBorder="1" applyAlignment="1" applyProtection="1">
      <alignment horizontal="center" vertical="center" shrinkToFit="1"/>
      <protection hidden="1"/>
    </xf>
    <xf numFmtId="0" fontId="3" fillId="0" borderId="110"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176" fontId="3" fillId="0" borderId="108" xfId="0" applyNumberFormat="1" applyFont="1" applyBorder="1" applyAlignment="1" applyProtection="1">
      <alignment horizontal="center" vertical="center"/>
      <protection hidden="1"/>
    </xf>
    <xf numFmtId="176" fontId="3" fillId="0" borderId="28" xfId="0" applyNumberFormat="1" applyFont="1" applyBorder="1" applyAlignment="1" applyProtection="1">
      <alignment horizontal="center" vertical="center"/>
      <protection hidden="1"/>
    </xf>
    <xf numFmtId="176" fontId="3" fillId="0" borderId="112" xfId="0" applyNumberFormat="1" applyFont="1" applyBorder="1" applyAlignment="1" applyProtection="1">
      <alignment horizontal="center" vertical="center"/>
      <protection hidden="1"/>
    </xf>
    <xf numFmtId="176" fontId="3" fillId="0" borderId="31" xfId="0" applyNumberFormat="1" applyFont="1" applyBorder="1" applyAlignment="1" applyProtection="1">
      <alignment horizontal="center" vertical="center"/>
      <protection hidden="1"/>
    </xf>
    <xf numFmtId="0" fontId="3" fillId="0" borderId="25" xfId="0" applyFont="1" applyBorder="1" applyAlignment="1" applyProtection="1">
      <alignment horizontal="center" vertical="center" textRotation="255"/>
      <protection hidden="1"/>
    </xf>
    <xf numFmtId="0" fontId="3" fillId="0" borderId="23" xfId="0" applyFont="1" applyBorder="1" applyAlignment="1" applyProtection="1">
      <alignment horizontal="center" vertical="center" textRotation="255"/>
      <protection hidden="1"/>
    </xf>
    <xf numFmtId="0" fontId="7" fillId="0" borderId="40" xfId="0" applyFont="1" applyBorder="1" applyAlignment="1" applyProtection="1">
      <alignment horizontal="left" vertical="center"/>
      <protection hidden="1"/>
    </xf>
    <xf numFmtId="0" fontId="7" fillId="0" borderId="27" xfId="0" applyFont="1" applyBorder="1" applyAlignment="1" applyProtection="1">
      <alignment horizontal="left" vertical="center"/>
      <protection hidden="1"/>
    </xf>
    <xf numFmtId="0" fontId="7" fillId="0" borderId="41" xfId="0" applyFont="1" applyBorder="1" applyAlignment="1" applyProtection="1">
      <alignment horizontal="left" vertical="center"/>
      <protection hidden="1"/>
    </xf>
    <xf numFmtId="0" fontId="7" fillId="0" borderId="63" xfId="0" applyFont="1" applyBorder="1" applyAlignment="1" applyProtection="1">
      <alignment horizontal="left" vertical="center"/>
      <protection hidden="1"/>
    </xf>
    <xf numFmtId="0" fontId="3" fillId="0" borderId="59"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9" fillId="0" borderId="0" xfId="0" applyFont="1" applyAlignment="1" applyProtection="1">
      <alignment horizontal="center" vertical="center" wrapText="1" shrinkToFit="1"/>
      <protection hidden="1"/>
    </xf>
    <xf numFmtId="0" fontId="9" fillId="0" borderId="31" xfId="0" applyFont="1" applyBorder="1" applyAlignment="1" applyProtection="1">
      <alignment horizontal="center" vertical="center" wrapText="1" shrinkToFit="1"/>
      <protection hidden="1"/>
    </xf>
    <xf numFmtId="0" fontId="5" fillId="0" borderId="59" xfId="0" applyFont="1" applyBorder="1" applyAlignment="1" applyProtection="1">
      <alignment horizontal="left" vertical="center" shrinkToFit="1"/>
      <protection hidden="1"/>
    </xf>
    <xf numFmtId="0" fontId="3" fillId="0" borderId="40" xfId="0" applyFont="1" applyBorder="1" applyAlignment="1" applyProtection="1">
      <alignment horizontal="left" vertical="center" shrinkToFit="1"/>
      <protection hidden="1"/>
    </xf>
    <xf numFmtId="0" fontId="3" fillId="0" borderId="27" xfId="0" applyFont="1" applyBorder="1" applyAlignment="1" applyProtection="1">
      <alignment horizontal="left" vertical="center" shrinkToFit="1"/>
      <protection hidden="1"/>
    </xf>
    <xf numFmtId="0" fontId="3" fillId="0" borderId="25" xfId="0" applyFont="1" applyBorder="1" applyAlignment="1" applyProtection="1">
      <alignment horizontal="left" vertical="center" shrinkToFit="1"/>
      <protection hidden="1"/>
    </xf>
    <xf numFmtId="0" fontId="3" fillId="0" borderId="61" xfId="0" applyFont="1" applyBorder="1" applyAlignment="1" applyProtection="1">
      <alignment horizontal="left" vertical="center" shrinkToFit="1"/>
      <protection hidden="1"/>
    </xf>
    <xf numFmtId="0" fontId="3" fillId="0" borderId="24" xfId="0" applyFont="1" applyBorder="1" applyAlignment="1" applyProtection="1">
      <alignment horizontal="left" vertical="center" shrinkToFit="1"/>
      <protection hidden="1"/>
    </xf>
    <xf numFmtId="0" fontId="3" fillId="0" borderId="69" xfId="0" applyFont="1" applyBorder="1" applyAlignment="1" applyProtection="1">
      <alignment horizontal="left" vertical="center" shrinkToFit="1"/>
      <protection hidden="1"/>
    </xf>
    <xf numFmtId="0" fontId="6" fillId="0" borderId="42" xfId="0" applyFont="1" applyBorder="1" applyAlignment="1" applyProtection="1">
      <alignment horizontal="center" vertical="center" wrapText="1" shrinkToFit="1"/>
      <protection hidden="1"/>
    </xf>
    <xf numFmtId="0" fontId="6" fillId="0" borderId="43" xfId="0" applyFont="1" applyBorder="1" applyAlignment="1" applyProtection="1">
      <alignment horizontal="center" vertical="center" wrapText="1" shrinkToFit="1"/>
      <protection hidden="1"/>
    </xf>
    <xf numFmtId="0" fontId="6" fillId="0" borderId="110"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 fillId="0" borderId="107" xfId="0" applyFont="1" applyBorder="1" applyAlignment="1" applyProtection="1">
      <alignment horizontal="center" vertical="center" shrinkToFit="1"/>
      <protection hidden="1"/>
    </xf>
    <xf numFmtId="0" fontId="6" fillId="0" borderId="106" xfId="0" applyFont="1" applyBorder="1" applyAlignment="1" applyProtection="1">
      <alignment horizontal="center" vertical="center" shrinkToFit="1"/>
      <protection hidden="1"/>
    </xf>
    <xf numFmtId="0" fontId="6" fillId="0" borderId="85" xfId="0" applyFont="1" applyBorder="1" applyAlignment="1" applyProtection="1">
      <alignment horizontal="center" vertical="center" shrinkToFit="1"/>
      <protection hidden="1"/>
    </xf>
    <xf numFmtId="0" fontId="6" fillId="0" borderId="60" xfId="0" applyFont="1" applyBorder="1" applyAlignment="1" applyProtection="1">
      <alignment horizontal="center" vertical="center" shrinkToFit="1"/>
      <protection hidden="1"/>
    </xf>
    <xf numFmtId="0" fontId="6" fillId="0" borderId="106" xfId="0" applyFont="1" applyBorder="1" applyAlignment="1" applyProtection="1">
      <alignment horizontal="center" vertical="center" wrapText="1" shrinkToFit="1"/>
      <protection hidden="1"/>
    </xf>
    <xf numFmtId="0" fontId="6" fillId="0" borderId="58" xfId="0" applyFont="1" applyBorder="1" applyAlignment="1" applyProtection="1">
      <alignment horizontal="center" vertical="center" shrinkToFit="1"/>
      <protection hidden="1"/>
    </xf>
    <xf numFmtId="0" fontId="4" fillId="0" borderId="42" xfId="0" applyFont="1" applyBorder="1" applyAlignment="1" applyProtection="1">
      <alignment horizontal="center" vertical="center" wrapText="1" shrinkToFit="1"/>
      <protection hidden="1"/>
    </xf>
    <xf numFmtId="0" fontId="4" fillId="0" borderId="106" xfId="0" applyFont="1" applyBorder="1" applyAlignment="1" applyProtection="1">
      <alignment horizontal="center" vertical="center" wrapText="1" shrinkToFit="1"/>
      <protection hidden="1"/>
    </xf>
    <xf numFmtId="0" fontId="6" fillId="0" borderId="112" xfId="0" applyFont="1" applyBorder="1" applyAlignment="1" applyProtection="1">
      <alignment horizontal="center" vertical="center" shrinkToFit="1"/>
      <protection hidden="1"/>
    </xf>
    <xf numFmtId="0" fontId="6" fillId="0" borderId="113" xfId="0" applyFont="1" applyBorder="1" applyAlignment="1" applyProtection="1">
      <alignment horizontal="center" vertical="center" shrinkToFit="1"/>
      <protection hidden="1"/>
    </xf>
    <xf numFmtId="0" fontId="3" fillId="0" borderId="64"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57"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7" fillId="0" borderId="62"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7" fillId="0" borderId="46" xfId="0" applyFont="1" applyBorder="1" applyAlignment="1" applyProtection="1">
      <alignment horizontal="left" vertical="center"/>
      <protection hidden="1"/>
    </xf>
    <xf numFmtId="0" fontId="7" fillId="0" borderId="65" xfId="0" applyFont="1" applyBorder="1" applyAlignment="1" applyProtection="1">
      <alignment horizontal="left" vertical="center"/>
      <protection hidden="1"/>
    </xf>
    <xf numFmtId="0" fontId="7" fillId="0" borderId="66" xfId="0" applyFont="1" applyBorder="1" applyAlignment="1" applyProtection="1">
      <alignment horizontal="left" vertical="center"/>
      <protection hidden="1"/>
    </xf>
    <xf numFmtId="0" fontId="7" fillId="0" borderId="67" xfId="0" applyFont="1" applyBorder="1" applyAlignment="1" applyProtection="1">
      <alignment horizontal="left" vertical="center"/>
      <protection hidden="1"/>
    </xf>
    <xf numFmtId="0" fontId="5" fillId="0" borderId="68"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61" xfId="0" applyFont="1" applyBorder="1" applyAlignment="1" applyProtection="1">
      <alignment horizontal="center" vertical="center"/>
      <protection hidden="1"/>
    </xf>
    <xf numFmtId="0" fontId="3" fillId="0" borderId="70" xfId="0" applyFont="1" applyBorder="1" applyAlignment="1" applyProtection="1">
      <alignment horizontal="center" vertical="center"/>
      <protection hidden="1"/>
    </xf>
    <xf numFmtId="0" fontId="3" fillId="0" borderId="71" xfId="0" applyFont="1" applyBorder="1" applyAlignment="1" applyProtection="1">
      <alignment horizontal="center" vertical="center"/>
      <protection hidden="1"/>
    </xf>
    <xf numFmtId="0" fontId="3" fillId="0" borderId="64" xfId="0" applyFont="1" applyBorder="1" applyAlignment="1" applyProtection="1">
      <alignment horizontal="center" vertical="center" textRotation="255"/>
      <protection hidden="1"/>
    </xf>
    <xf numFmtId="0" fontId="3" fillId="0" borderId="56" xfId="0" applyFont="1" applyBorder="1" applyAlignment="1" applyProtection="1">
      <alignment horizontal="center" vertical="center" textRotation="255"/>
      <protection hidden="1"/>
    </xf>
    <xf numFmtId="0" fontId="3" fillId="0" borderId="57" xfId="0" applyFont="1" applyBorder="1" applyAlignment="1" applyProtection="1">
      <alignment horizontal="center" vertical="center" textRotation="255"/>
      <protection hidden="1"/>
    </xf>
    <xf numFmtId="0" fontId="3" fillId="0" borderId="24" xfId="0" applyFont="1" applyBorder="1" applyAlignment="1" applyProtection="1">
      <alignment horizontal="center" vertical="center" textRotation="255"/>
      <protection hidden="1"/>
    </xf>
    <xf numFmtId="0" fontId="5" fillId="0" borderId="71"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cellXfs>
  <cellStyles count="1">
    <cellStyle name="標準" xfId="0" builtinId="0"/>
  </cellStyles>
  <dxfs count="18">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colors>
    <mruColors>
      <color rgb="FF3725E3"/>
      <color rgb="FF120B55"/>
      <color rgb="FF56F62A"/>
      <color rgb="FFCCFFFF"/>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showGridLines="0" topLeftCell="A16" workbookViewId="0">
      <selection activeCell="E31" sqref="E31"/>
    </sheetView>
  </sheetViews>
  <sheetFormatPr defaultRowHeight="13.2"/>
  <cols>
    <col min="1" max="1" width="4" customWidth="1"/>
    <col min="2" max="2" width="3.6640625" customWidth="1"/>
    <col min="3" max="3" width="17.5546875" customWidth="1"/>
    <col min="4" max="4" width="88" customWidth="1"/>
  </cols>
  <sheetData>
    <row r="1" spans="2:4" ht="24" customHeight="1">
      <c r="B1" s="288" t="s">
        <v>218</v>
      </c>
      <c r="C1" s="288"/>
      <c r="D1" s="288"/>
    </row>
    <row r="2" spans="2:4" ht="24" customHeight="1">
      <c r="B2" s="288" t="s">
        <v>219</v>
      </c>
      <c r="C2" s="288"/>
      <c r="D2" s="288"/>
    </row>
    <row r="3" spans="2:4" ht="24" customHeight="1">
      <c r="B3" s="288" t="s">
        <v>220</v>
      </c>
      <c r="C3" s="288"/>
      <c r="D3" s="288"/>
    </row>
    <row r="4" spans="2:4">
      <c r="B4" s="1" t="s">
        <v>221</v>
      </c>
      <c r="D4" s="2" t="s">
        <v>222</v>
      </c>
    </row>
    <row r="5" spans="2:4" ht="6" customHeight="1">
      <c r="B5" s="1" t="s">
        <v>0</v>
      </c>
      <c r="D5" s="2"/>
    </row>
    <row r="6" spans="2:4" ht="24.75" customHeight="1">
      <c r="B6" s="289" t="s">
        <v>1</v>
      </c>
      <c r="C6" s="289"/>
      <c r="D6" s="289"/>
    </row>
    <row r="7" spans="2:4" s="3" customFormat="1" ht="21" customHeight="1">
      <c r="B7" s="290" t="s">
        <v>223</v>
      </c>
      <c r="C7" s="290"/>
      <c r="D7" s="290"/>
    </row>
    <row r="8" spans="2:4" s="3" customFormat="1" ht="21" customHeight="1" thickBot="1">
      <c r="B8" s="6"/>
      <c r="C8" s="291" t="s">
        <v>224</v>
      </c>
      <c r="D8" s="291"/>
    </row>
    <row r="9" spans="2:4" s="3" customFormat="1" ht="24.75" customHeight="1" thickBot="1">
      <c r="B9" s="279" t="s">
        <v>2</v>
      </c>
      <c r="C9" s="280"/>
      <c r="D9" s="281"/>
    </row>
    <row r="10" spans="2:4" s="3" customFormat="1" ht="45" customHeight="1">
      <c r="B10" s="119">
        <v>1</v>
      </c>
      <c r="C10" s="120" t="s">
        <v>1</v>
      </c>
      <c r="D10" s="218" t="s">
        <v>3</v>
      </c>
    </row>
    <row r="11" spans="2:4" s="3" customFormat="1" ht="45" customHeight="1">
      <c r="B11" s="121">
        <v>2</v>
      </c>
      <c r="C11" s="122" t="s">
        <v>4</v>
      </c>
      <c r="D11" s="219" t="s">
        <v>236</v>
      </c>
    </row>
    <row r="12" spans="2:4" s="3" customFormat="1" ht="39" customHeight="1">
      <c r="B12" s="121">
        <v>3</v>
      </c>
      <c r="C12" s="122" t="s">
        <v>5</v>
      </c>
      <c r="D12" s="220" t="s">
        <v>6</v>
      </c>
    </row>
    <row r="13" spans="2:4" s="3" customFormat="1" ht="91.2" customHeight="1">
      <c r="B13" s="123">
        <v>4</v>
      </c>
      <c r="C13" s="124" t="s">
        <v>7</v>
      </c>
      <c r="D13" s="221" t="s">
        <v>225</v>
      </c>
    </row>
    <row r="14" spans="2:4" s="3" customFormat="1" ht="39" customHeight="1" thickBot="1">
      <c r="B14" s="125">
        <v>5</v>
      </c>
      <c r="C14" s="126" t="s">
        <v>8</v>
      </c>
      <c r="D14" s="222" t="s">
        <v>9</v>
      </c>
    </row>
    <row r="15" spans="2:4" s="3" customFormat="1" ht="39" customHeight="1" thickBot="1">
      <c r="B15" s="213"/>
      <c r="C15" s="214"/>
      <c r="D15" s="215"/>
    </row>
    <row r="16" spans="2:4" s="3" customFormat="1" ht="26.4" customHeight="1" thickBot="1">
      <c r="B16" s="279" t="s">
        <v>227</v>
      </c>
      <c r="C16" s="280"/>
      <c r="D16" s="281"/>
    </row>
    <row r="17" spans="1:13" s="3" customFormat="1" ht="33.6" customHeight="1">
      <c r="B17" s="282" t="s">
        <v>226</v>
      </c>
      <c r="C17" s="283"/>
      <c r="D17" s="284"/>
    </row>
    <row r="18" spans="1:13" s="3" customFormat="1" ht="24.6" customHeight="1" thickBot="1">
      <c r="B18" s="285" t="s">
        <v>10</v>
      </c>
      <c r="C18" s="286"/>
      <c r="D18" s="287"/>
    </row>
    <row r="19" spans="1:13" ht="30.6" customHeight="1">
      <c r="B19" s="262"/>
      <c r="C19" s="262"/>
    </row>
    <row r="20" spans="1:13" ht="22.5" customHeight="1">
      <c r="B20" s="264" t="s">
        <v>228</v>
      </c>
      <c r="C20" s="265"/>
      <c r="D20" s="266"/>
    </row>
    <row r="21" spans="1:13" s="4" customFormat="1" ht="19.2" customHeight="1">
      <c r="B21" s="236" t="s">
        <v>234</v>
      </c>
      <c r="C21" s="237"/>
      <c r="D21" s="238"/>
      <c r="E21" s="131"/>
      <c r="F21" s="131"/>
      <c r="G21" s="131"/>
      <c r="H21" s="130"/>
      <c r="I21" s="130"/>
      <c r="J21" s="129"/>
      <c r="K21" s="129"/>
      <c r="L21" s="129"/>
      <c r="M21" s="129"/>
    </row>
    <row r="22" spans="1:13" s="205" customFormat="1" ht="30.6" customHeight="1">
      <c r="B22" s="276" t="s">
        <v>11</v>
      </c>
      <c r="C22" s="277"/>
      <c r="D22" s="278"/>
      <c r="E22" s="206"/>
      <c r="F22" s="206"/>
      <c r="G22" s="206"/>
      <c r="H22" s="207"/>
      <c r="I22" s="207"/>
      <c r="J22" s="208"/>
      <c r="K22" s="208"/>
      <c r="L22" s="208"/>
      <c r="M22" s="208"/>
    </row>
    <row r="23" spans="1:13" s="4" customFormat="1" ht="37.200000000000003" customHeight="1">
      <c r="B23" s="259" t="s">
        <v>229</v>
      </c>
      <c r="C23" s="260"/>
      <c r="D23" s="261"/>
      <c r="E23" s="131"/>
      <c r="F23" s="131"/>
      <c r="G23" s="131"/>
      <c r="H23" s="130"/>
      <c r="I23" s="130"/>
      <c r="J23" s="129"/>
      <c r="K23" s="129"/>
      <c r="L23" s="129"/>
      <c r="M23" s="129"/>
    </row>
    <row r="24" spans="1:13" s="4" customFormat="1" ht="18" customHeight="1">
      <c r="B24" s="271" t="s">
        <v>230</v>
      </c>
      <c r="C24" s="272"/>
      <c r="D24" s="273"/>
    </row>
    <row r="25" spans="1:13" s="4" customFormat="1" ht="18" customHeight="1">
      <c r="B25" s="271" t="s">
        <v>231</v>
      </c>
      <c r="C25" s="272"/>
      <c r="D25" s="273"/>
    </row>
    <row r="26" spans="1:13" s="4" customFormat="1" ht="18" customHeight="1">
      <c r="B26" s="271" t="s">
        <v>232</v>
      </c>
      <c r="C26" s="272"/>
      <c r="D26" s="273"/>
    </row>
    <row r="27" spans="1:13" s="4" customFormat="1" ht="24" customHeight="1">
      <c r="B27" s="271" t="s">
        <v>233</v>
      </c>
      <c r="C27" s="272"/>
      <c r="D27" s="273"/>
    </row>
    <row r="28" spans="1:13" s="5" customFormat="1" ht="18.600000000000001" customHeight="1">
      <c r="A28" s="4"/>
      <c r="B28" s="127"/>
      <c r="C28" s="274" t="s">
        <v>12</v>
      </c>
      <c r="D28" s="275"/>
      <c r="E28" s="4"/>
      <c r="F28" s="4"/>
      <c r="G28" s="4"/>
      <c r="H28" s="4"/>
      <c r="I28" s="4"/>
      <c r="J28" s="4"/>
      <c r="K28" s="4"/>
      <c r="L28" s="4"/>
      <c r="M28" s="4"/>
    </row>
    <row r="29" spans="1:13" s="5" customFormat="1" ht="18.600000000000001" customHeight="1">
      <c r="A29" s="4"/>
      <c r="B29" s="128"/>
      <c r="C29" s="128"/>
      <c r="D29" s="128"/>
      <c r="E29" s="4"/>
      <c r="F29" s="4"/>
      <c r="G29" s="4"/>
      <c r="H29" s="4"/>
      <c r="I29" s="4"/>
      <c r="J29" s="4"/>
      <c r="K29" s="4"/>
      <c r="L29" s="4"/>
      <c r="M29" s="4"/>
    </row>
    <row r="30" spans="1:13" ht="20.25" customHeight="1">
      <c r="A30" s="4"/>
      <c r="B30" s="264" t="s">
        <v>13</v>
      </c>
      <c r="C30" s="265"/>
      <c r="D30" s="266"/>
    </row>
    <row r="31" spans="1:13" ht="50.4" customHeight="1">
      <c r="A31" s="4"/>
      <c r="B31" s="117" t="s">
        <v>14</v>
      </c>
      <c r="C31" s="267" t="s">
        <v>256</v>
      </c>
      <c r="D31" s="268"/>
      <c r="E31" s="4"/>
      <c r="F31" s="4"/>
      <c r="G31" s="4"/>
      <c r="H31" s="4"/>
      <c r="I31" s="4"/>
      <c r="J31" s="4"/>
      <c r="K31" s="4"/>
      <c r="L31" s="4"/>
      <c r="M31" s="4"/>
    </row>
    <row r="32" spans="1:13" ht="50.4" customHeight="1">
      <c r="A32" s="4"/>
      <c r="B32" s="118" t="s">
        <v>14</v>
      </c>
      <c r="C32" s="267" t="s">
        <v>235</v>
      </c>
      <c r="D32" s="268"/>
      <c r="E32" s="4"/>
      <c r="F32" s="4"/>
      <c r="G32" s="4"/>
      <c r="H32" s="4"/>
      <c r="I32" s="4"/>
      <c r="J32" s="4"/>
      <c r="K32" s="4"/>
      <c r="L32" s="4"/>
      <c r="M32" s="4"/>
    </row>
    <row r="33" spans="1:13" ht="50.4" customHeight="1">
      <c r="A33" s="4"/>
      <c r="B33" s="118" t="s">
        <v>14</v>
      </c>
      <c r="C33" s="269" t="s">
        <v>15</v>
      </c>
      <c r="D33" s="270"/>
      <c r="E33" s="4"/>
      <c r="F33" s="4"/>
      <c r="G33" s="4"/>
      <c r="H33" s="4"/>
      <c r="I33" s="4"/>
      <c r="J33" s="4"/>
      <c r="K33" s="4"/>
      <c r="L33" s="4"/>
      <c r="M33" s="4"/>
    </row>
    <row r="34" spans="1:13" ht="50.4" customHeight="1">
      <c r="A34" s="5"/>
      <c r="B34" s="118" t="s">
        <v>14</v>
      </c>
      <c r="C34" s="267" t="s">
        <v>16</v>
      </c>
      <c r="D34" s="268"/>
      <c r="E34" s="5"/>
      <c r="F34" s="5"/>
      <c r="G34" s="5"/>
      <c r="H34" s="5"/>
      <c r="I34" s="5"/>
      <c r="J34" s="5"/>
      <c r="K34" s="5"/>
      <c r="L34" s="5"/>
      <c r="M34" s="5"/>
    </row>
    <row r="35" spans="1:13" ht="24.6" customHeight="1">
      <c r="B35" s="263" t="s">
        <v>17</v>
      </c>
      <c r="C35" s="263"/>
      <c r="D35" s="263"/>
    </row>
    <row r="37" spans="1:13" ht="46.2" hidden="1" customHeight="1">
      <c r="B37" s="7" t="s">
        <v>18</v>
      </c>
    </row>
  </sheetData>
  <sheetProtection algorithmName="SHA-512" hashValue="OgSsmNcRRV4z/+rmxTDXFct+HkQo/jLsPmq7zS+N+D5NmS2smT0Oe+0Fi6sYkd8Z5WRMsD/AvSRlwdhqfa/6JA==" saltValue="P/yHI4X6/qYok12P35gqAg==" spinCount="100000" sheet="1" selectLockedCells="1" selectUnlockedCells="1"/>
  <mergeCells count="25">
    <mergeCell ref="B16:D16"/>
    <mergeCell ref="B17:D17"/>
    <mergeCell ref="B18:D18"/>
    <mergeCell ref="B1:D1"/>
    <mergeCell ref="B6:D6"/>
    <mergeCell ref="B7:D7"/>
    <mergeCell ref="B9:D9"/>
    <mergeCell ref="B2:D2"/>
    <mergeCell ref="B3:D3"/>
    <mergeCell ref="C8:D8"/>
    <mergeCell ref="B23:D23"/>
    <mergeCell ref="B19:C19"/>
    <mergeCell ref="B35:D35"/>
    <mergeCell ref="B20:D20"/>
    <mergeCell ref="B30:D30"/>
    <mergeCell ref="C34:D34"/>
    <mergeCell ref="C31:D31"/>
    <mergeCell ref="C32:D32"/>
    <mergeCell ref="C33:D33"/>
    <mergeCell ref="B24:D24"/>
    <mergeCell ref="B27:D27"/>
    <mergeCell ref="B25:D25"/>
    <mergeCell ref="B26:D26"/>
    <mergeCell ref="C28:D28"/>
    <mergeCell ref="B22:D2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J444"/>
  <sheetViews>
    <sheetView showGridLines="0" tabSelected="1" topLeftCell="A28" zoomScaleNormal="100" workbookViewId="0">
      <selection activeCell="N37" sqref="N37"/>
    </sheetView>
  </sheetViews>
  <sheetFormatPr defaultColWidth="9" defaultRowHeight="14.4"/>
  <cols>
    <col min="1" max="1" width="3.44140625" style="132" customWidth="1"/>
    <col min="2" max="3" width="4.44140625" style="8" customWidth="1"/>
    <col min="4" max="4" width="7.88671875" style="8" customWidth="1"/>
    <col min="5" max="8" width="6" style="8" customWidth="1"/>
    <col min="9" max="9" width="4.109375" style="8" customWidth="1"/>
    <col min="10" max="11" width="6" style="8" customWidth="1"/>
    <col min="12" max="12" width="6.109375" style="8" customWidth="1"/>
    <col min="13" max="16" width="6" style="8" customWidth="1"/>
    <col min="17" max="17" width="1.33203125" style="132" customWidth="1"/>
    <col min="18" max="18" width="31.88671875" style="132" customWidth="1"/>
    <col min="19" max="19" width="50.5546875" style="8" customWidth="1"/>
    <col min="20" max="22" width="4.44140625" style="8" customWidth="1"/>
    <col min="23" max="24" width="4.44140625" style="132" customWidth="1"/>
    <col min="25" max="25" width="10" style="132" customWidth="1"/>
    <col min="26" max="26" width="13.44140625" style="132" customWidth="1"/>
    <col min="27" max="27" width="8.44140625" style="132" customWidth="1"/>
    <col min="28" max="29" width="6.44140625" style="132" customWidth="1"/>
    <col min="30" max="36" width="9" style="132" customWidth="1"/>
    <col min="37" max="37" width="7.44140625" style="132" customWidth="1"/>
    <col min="38" max="54" width="9" style="132" customWidth="1"/>
    <col min="55" max="69" width="9" style="178" customWidth="1"/>
    <col min="70" max="217" width="9" style="178"/>
    <col min="218" max="16384" width="9" style="8"/>
  </cols>
  <sheetData>
    <row r="1" spans="1:218" s="132" customFormat="1" ht="21" customHeight="1">
      <c r="B1" s="346" t="str">
        <f>はじめに!B1</f>
        <v>令和７年度　第6５回茨城県吹奏楽コンクール</v>
      </c>
      <c r="C1" s="346"/>
      <c r="D1" s="346"/>
      <c r="E1" s="346"/>
      <c r="F1" s="346"/>
      <c r="G1" s="346"/>
      <c r="H1" s="346"/>
      <c r="I1" s="346"/>
      <c r="J1" s="346"/>
      <c r="K1" s="346"/>
      <c r="L1" s="346"/>
      <c r="M1" s="346"/>
      <c r="N1" s="346"/>
      <c r="O1" s="346"/>
      <c r="P1" s="346"/>
      <c r="R1" s="133"/>
      <c r="AA1" s="134"/>
      <c r="AB1" s="134" t="s">
        <v>19</v>
      </c>
      <c r="AC1" s="134"/>
      <c r="AD1" s="134"/>
      <c r="AE1" s="134"/>
      <c r="AF1" s="134"/>
      <c r="AG1" s="134"/>
      <c r="AH1" s="134"/>
      <c r="BC1" s="178"/>
      <c r="BD1" s="178"/>
      <c r="BE1" s="178"/>
      <c r="BF1" s="178"/>
      <c r="BG1" s="178"/>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178"/>
      <c r="DI1" s="178"/>
      <c r="DJ1" s="178"/>
      <c r="DK1" s="178"/>
      <c r="DL1" s="178"/>
      <c r="DM1" s="178"/>
      <c r="DN1" s="178"/>
      <c r="DO1" s="178"/>
      <c r="DP1" s="178"/>
      <c r="DQ1" s="178"/>
      <c r="DR1" s="178"/>
      <c r="DS1" s="178"/>
      <c r="DT1" s="178"/>
      <c r="DU1" s="178"/>
      <c r="DV1" s="178"/>
      <c r="DW1" s="178"/>
      <c r="DX1" s="178"/>
      <c r="DY1" s="178"/>
      <c r="DZ1" s="178"/>
      <c r="EA1" s="178"/>
      <c r="EB1" s="178"/>
      <c r="EC1" s="178"/>
      <c r="ED1" s="178"/>
      <c r="EE1" s="178"/>
      <c r="EF1" s="178"/>
      <c r="EG1" s="178"/>
      <c r="EH1" s="178"/>
      <c r="EI1" s="178"/>
      <c r="EJ1" s="178"/>
      <c r="EK1" s="178"/>
      <c r="EL1" s="178"/>
      <c r="EM1" s="178"/>
      <c r="EN1" s="178"/>
      <c r="EO1" s="178"/>
      <c r="EP1" s="178"/>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row>
    <row r="2" spans="1:218" s="132" customFormat="1" ht="21" customHeight="1">
      <c r="B2" s="346" t="str">
        <f>はじめに!B2</f>
        <v>第6２回茨城県小学生バンドフェスティバル（ステージ部門）</v>
      </c>
      <c r="C2" s="346"/>
      <c r="D2" s="346"/>
      <c r="E2" s="346"/>
      <c r="F2" s="346"/>
      <c r="G2" s="346"/>
      <c r="H2" s="346"/>
      <c r="I2" s="346"/>
      <c r="J2" s="346"/>
      <c r="K2" s="346"/>
      <c r="L2" s="346"/>
      <c r="M2" s="346"/>
      <c r="N2" s="346"/>
      <c r="O2" s="346"/>
      <c r="P2" s="346"/>
      <c r="R2" s="133"/>
      <c r="AA2" s="134"/>
      <c r="AB2" s="134"/>
      <c r="AC2" s="134"/>
      <c r="AD2" s="134"/>
      <c r="AE2" s="134"/>
      <c r="AF2" s="134"/>
      <c r="AG2" s="134"/>
      <c r="AH2" s="134"/>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row>
    <row r="3" spans="1:218" s="132" customFormat="1" ht="21" customHeight="1">
      <c r="B3" s="363" t="s">
        <v>255</v>
      </c>
      <c r="C3" s="363"/>
      <c r="D3" s="363"/>
      <c r="E3" s="363"/>
      <c r="F3" s="363"/>
      <c r="G3" s="363"/>
      <c r="H3" s="363"/>
      <c r="I3" s="363"/>
      <c r="J3" s="363"/>
      <c r="K3" s="363"/>
      <c r="L3" s="363"/>
      <c r="M3" s="363"/>
      <c r="N3" s="363"/>
      <c r="O3" s="363"/>
      <c r="P3" s="363"/>
      <c r="R3" s="133"/>
      <c r="AA3" s="134"/>
      <c r="AB3" s="134"/>
      <c r="AC3" s="134"/>
      <c r="AD3" s="134"/>
      <c r="AE3" s="134"/>
      <c r="AF3" s="134"/>
      <c r="AG3" s="134"/>
      <c r="AH3" s="134"/>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78"/>
      <c r="FE3" s="178"/>
      <c r="FF3" s="178"/>
      <c r="FG3" s="178"/>
      <c r="FH3" s="178"/>
      <c r="FI3" s="178"/>
      <c r="FJ3" s="178"/>
      <c r="FK3" s="178"/>
      <c r="FL3" s="178"/>
      <c r="FM3" s="178"/>
      <c r="FN3" s="178"/>
      <c r="FO3" s="178"/>
      <c r="FP3" s="178"/>
      <c r="FQ3" s="178"/>
      <c r="FR3" s="178"/>
      <c r="FS3" s="178"/>
      <c r="FT3" s="178"/>
      <c r="FU3" s="178"/>
      <c r="FV3" s="178"/>
      <c r="FW3" s="178"/>
      <c r="FX3" s="178"/>
      <c r="FY3" s="178"/>
      <c r="FZ3" s="178"/>
      <c r="GA3" s="178"/>
      <c r="GB3" s="178"/>
      <c r="GC3" s="178"/>
      <c r="GD3" s="178"/>
      <c r="GE3" s="178"/>
      <c r="GF3" s="178"/>
      <c r="GG3" s="178"/>
      <c r="GH3" s="178"/>
      <c r="GI3" s="178"/>
      <c r="GJ3" s="178"/>
      <c r="GK3" s="178"/>
      <c r="GL3" s="178"/>
      <c r="GM3" s="178"/>
      <c r="GN3" s="178"/>
      <c r="GO3" s="178"/>
      <c r="GP3" s="178"/>
      <c r="GQ3" s="178"/>
      <c r="GR3" s="178"/>
      <c r="GS3" s="178"/>
      <c r="GT3" s="178"/>
      <c r="GU3" s="178"/>
      <c r="GV3" s="178"/>
      <c r="GW3" s="178"/>
      <c r="GX3" s="178"/>
      <c r="GY3" s="178"/>
      <c r="GZ3" s="178"/>
      <c r="HA3" s="178"/>
      <c r="HB3" s="178"/>
      <c r="HC3" s="178"/>
      <c r="HD3" s="178"/>
      <c r="HE3" s="178"/>
      <c r="HF3" s="178"/>
      <c r="HG3" s="178"/>
      <c r="HH3" s="178"/>
      <c r="HI3" s="178"/>
    </row>
    <row r="4" spans="1:218" s="132" customFormat="1" ht="9.75" customHeight="1">
      <c r="B4" s="135"/>
      <c r="C4" s="135"/>
      <c r="D4" s="135"/>
      <c r="E4" s="135"/>
      <c r="F4" s="135"/>
      <c r="G4" s="135"/>
      <c r="H4" s="135"/>
      <c r="I4" s="135"/>
      <c r="J4" s="135"/>
      <c r="K4" s="135"/>
      <c r="L4" s="135"/>
      <c r="M4" s="135"/>
      <c r="N4" s="135"/>
      <c r="O4" s="135"/>
      <c r="P4" s="135"/>
      <c r="R4" s="133"/>
      <c r="AA4" s="134"/>
      <c r="AB4" s="134"/>
      <c r="AC4" s="134"/>
      <c r="AD4" s="134"/>
      <c r="AE4" s="134"/>
      <c r="AF4" s="134"/>
      <c r="AG4" s="134"/>
      <c r="AH4" s="134"/>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c r="FH4" s="178"/>
      <c r="FI4" s="178"/>
      <c r="FJ4" s="178"/>
      <c r="FK4" s="178"/>
      <c r="FL4" s="178"/>
      <c r="FM4" s="178"/>
      <c r="FN4" s="178"/>
      <c r="FO4" s="178"/>
      <c r="FP4" s="178"/>
      <c r="FQ4" s="178"/>
      <c r="FR4" s="178"/>
      <c r="FS4" s="178"/>
      <c r="FT4" s="178"/>
      <c r="FU4" s="178"/>
      <c r="FV4" s="178"/>
      <c r="FW4" s="178"/>
      <c r="FX4" s="178"/>
      <c r="FY4" s="178"/>
      <c r="FZ4" s="178"/>
      <c r="GA4" s="178"/>
      <c r="GB4" s="178"/>
      <c r="GC4" s="178"/>
      <c r="GD4" s="178"/>
      <c r="GE4" s="178"/>
      <c r="GF4" s="178"/>
      <c r="GG4" s="178"/>
      <c r="GH4" s="178"/>
      <c r="GI4" s="178"/>
      <c r="GJ4" s="178"/>
      <c r="GK4" s="178"/>
      <c r="GL4" s="178"/>
      <c r="GM4" s="178"/>
      <c r="GN4" s="178"/>
      <c r="GO4" s="178"/>
      <c r="GP4" s="178"/>
      <c r="GQ4" s="178"/>
      <c r="GR4" s="178"/>
      <c r="GS4" s="178"/>
      <c r="GT4" s="178"/>
      <c r="GU4" s="178"/>
      <c r="GV4" s="178"/>
      <c r="GW4" s="178"/>
      <c r="GX4" s="178"/>
      <c r="GY4" s="178"/>
      <c r="GZ4" s="178"/>
      <c r="HA4" s="178"/>
      <c r="HB4" s="178"/>
      <c r="HC4" s="178"/>
      <c r="HD4" s="178"/>
      <c r="HE4" s="178"/>
      <c r="HF4" s="178"/>
      <c r="HG4" s="178"/>
      <c r="HH4" s="178"/>
      <c r="HI4" s="178"/>
    </row>
    <row r="5" spans="1:218" s="132" customFormat="1" ht="16.5" customHeight="1">
      <c r="B5" s="136" t="s">
        <v>20</v>
      </c>
      <c r="C5" s="137"/>
      <c r="D5" s="137"/>
      <c r="E5" s="137"/>
      <c r="F5" s="137"/>
      <c r="G5" s="137"/>
      <c r="H5" s="137"/>
      <c r="I5" s="137"/>
      <c r="J5" s="137"/>
      <c r="K5" s="137"/>
      <c r="L5" s="137"/>
      <c r="M5" s="137"/>
      <c r="N5" s="137"/>
      <c r="O5" s="137"/>
      <c r="P5" s="137"/>
      <c r="R5" s="133"/>
      <c r="AA5" s="134"/>
      <c r="AB5" s="134"/>
      <c r="AC5" s="134"/>
      <c r="AD5" s="134"/>
      <c r="AE5" s="134"/>
      <c r="AF5" s="134"/>
      <c r="AG5" s="134"/>
      <c r="AH5" s="134"/>
      <c r="BC5" s="178"/>
      <c r="BD5" s="178"/>
      <c r="BE5" s="178"/>
      <c r="BF5" s="178"/>
      <c r="BG5" s="178"/>
      <c r="BH5" s="178"/>
      <c r="BI5" s="178"/>
      <c r="BJ5" s="178"/>
      <c r="BK5" s="178"/>
      <c r="BL5" s="178"/>
      <c r="BM5" s="178"/>
      <c r="BN5" s="178"/>
      <c r="BO5" s="178"/>
      <c r="BP5" s="178"/>
      <c r="BQ5" s="178"/>
      <c r="BR5" s="178"/>
      <c r="BS5" s="178"/>
      <c r="BT5" s="178"/>
      <c r="BU5" s="178"/>
      <c r="BV5" s="178"/>
      <c r="BW5" s="178"/>
      <c r="BX5" s="178"/>
      <c r="BY5" s="178"/>
      <c r="BZ5" s="178"/>
      <c r="CA5" s="178"/>
      <c r="CB5" s="178"/>
      <c r="CC5" s="178"/>
      <c r="CD5" s="178"/>
      <c r="CE5" s="178"/>
      <c r="CF5" s="178"/>
      <c r="CG5" s="178"/>
      <c r="CH5" s="178"/>
      <c r="CI5" s="178"/>
      <c r="CJ5" s="178"/>
      <c r="CK5" s="178"/>
      <c r="CL5" s="178"/>
      <c r="CM5" s="178"/>
      <c r="CN5" s="178"/>
      <c r="CO5" s="178"/>
      <c r="CP5" s="178"/>
      <c r="CQ5" s="178"/>
      <c r="CR5" s="178"/>
      <c r="CS5" s="178"/>
      <c r="CT5" s="178"/>
      <c r="CU5" s="178"/>
      <c r="CV5" s="178"/>
      <c r="CW5" s="178"/>
      <c r="CX5" s="178"/>
      <c r="CY5" s="178"/>
      <c r="CZ5" s="178"/>
      <c r="DA5" s="178"/>
      <c r="DB5" s="178"/>
      <c r="DC5" s="178"/>
      <c r="DD5" s="178"/>
      <c r="DE5" s="178"/>
      <c r="DF5" s="178"/>
      <c r="DG5" s="178"/>
      <c r="DH5" s="178"/>
      <c r="DI5" s="178"/>
      <c r="DJ5" s="178"/>
      <c r="DK5" s="178"/>
      <c r="DL5" s="178"/>
      <c r="DM5" s="178"/>
      <c r="DN5" s="178"/>
      <c r="DO5" s="178"/>
      <c r="DP5" s="178"/>
      <c r="DQ5" s="178"/>
      <c r="DR5" s="178"/>
      <c r="DS5" s="178"/>
      <c r="DT5" s="178"/>
      <c r="DU5" s="178"/>
      <c r="DV5" s="178"/>
      <c r="DW5" s="178"/>
      <c r="DX5" s="178"/>
      <c r="DY5" s="178"/>
      <c r="DZ5" s="178"/>
      <c r="EA5" s="178"/>
      <c r="EB5" s="178"/>
      <c r="EC5" s="178"/>
      <c r="ED5" s="178"/>
      <c r="EE5" s="178"/>
      <c r="EF5" s="178"/>
      <c r="EG5" s="178"/>
      <c r="EH5" s="178"/>
      <c r="EI5" s="178"/>
      <c r="EJ5" s="178"/>
      <c r="EK5" s="178"/>
      <c r="EL5" s="178"/>
      <c r="EM5" s="178"/>
      <c r="EN5" s="178"/>
      <c r="EO5" s="178"/>
      <c r="EP5" s="178"/>
      <c r="EQ5" s="178"/>
      <c r="ER5" s="178"/>
      <c r="ES5" s="178"/>
      <c r="ET5" s="178"/>
      <c r="EU5" s="178"/>
      <c r="EV5" s="178"/>
      <c r="EW5" s="178"/>
      <c r="EX5" s="178"/>
      <c r="EY5" s="178"/>
      <c r="EZ5" s="178"/>
      <c r="FA5" s="178"/>
      <c r="FB5" s="178"/>
      <c r="FC5" s="178"/>
      <c r="FD5" s="178"/>
      <c r="FE5" s="178"/>
      <c r="FF5" s="178"/>
      <c r="FG5" s="178"/>
      <c r="FH5" s="178"/>
      <c r="FI5" s="178"/>
      <c r="FJ5" s="178"/>
      <c r="FK5" s="178"/>
      <c r="FL5" s="178"/>
      <c r="FM5" s="178"/>
      <c r="FN5" s="178"/>
      <c r="FO5" s="178"/>
      <c r="FP5" s="178"/>
      <c r="FQ5" s="178"/>
      <c r="FR5" s="178"/>
      <c r="FS5" s="178"/>
      <c r="FT5" s="178"/>
      <c r="FU5" s="178"/>
      <c r="FV5" s="178"/>
      <c r="FW5" s="178"/>
      <c r="FX5" s="178"/>
      <c r="FY5" s="178"/>
      <c r="FZ5" s="178"/>
      <c r="GA5" s="178"/>
      <c r="GB5" s="178"/>
      <c r="GC5" s="178"/>
      <c r="GD5" s="178"/>
      <c r="GE5" s="178"/>
      <c r="GF5" s="178"/>
      <c r="GG5" s="178"/>
      <c r="GH5" s="178"/>
      <c r="GI5" s="178"/>
      <c r="GJ5" s="178"/>
      <c r="GK5" s="178"/>
      <c r="GL5" s="178"/>
      <c r="GM5" s="178"/>
      <c r="GN5" s="178"/>
      <c r="GO5" s="178"/>
      <c r="GP5" s="178"/>
      <c r="GQ5" s="178"/>
      <c r="GR5" s="178"/>
      <c r="GS5" s="178"/>
      <c r="GT5" s="178"/>
      <c r="GU5" s="178"/>
      <c r="GV5" s="178"/>
      <c r="GW5" s="178"/>
      <c r="GX5" s="178"/>
      <c r="GY5" s="178"/>
      <c r="GZ5" s="178"/>
      <c r="HA5" s="178"/>
      <c r="HB5" s="178"/>
      <c r="HC5" s="178"/>
      <c r="HD5" s="178"/>
      <c r="HE5" s="178"/>
      <c r="HF5" s="178"/>
      <c r="HG5" s="178"/>
      <c r="HH5" s="178"/>
      <c r="HI5" s="178"/>
    </row>
    <row r="6" spans="1:218" s="132" customFormat="1" ht="18.75" customHeight="1">
      <c r="B6" s="138" t="s">
        <v>21</v>
      </c>
      <c r="C6" s="137"/>
      <c r="D6" s="137"/>
      <c r="E6" s="137"/>
      <c r="F6" s="137"/>
      <c r="G6" s="137"/>
      <c r="H6" s="137"/>
      <c r="I6" s="137"/>
      <c r="J6" s="137"/>
      <c r="K6" s="137"/>
      <c r="L6" s="137"/>
      <c r="M6" s="137"/>
      <c r="N6" s="137"/>
      <c r="O6" s="137"/>
      <c r="P6" s="137"/>
      <c r="R6" s="133"/>
      <c r="AA6" s="134"/>
      <c r="AB6" s="134"/>
      <c r="AC6" s="134"/>
      <c r="AD6" s="134"/>
      <c r="AE6" s="134"/>
      <c r="AF6" s="134"/>
      <c r="AG6" s="134"/>
      <c r="AH6" s="134"/>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c r="GS6" s="178"/>
      <c r="GT6" s="178"/>
      <c r="GU6" s="178"/>
      <c r="GV6" s="178"/>
      <c r="GW6" s="178"/>
      <c r="GX6" s="178"/>
      <c r="GY6" s="178"/>
      <c r="GZ6" s="178"/>
      <c r="HA6" s="178"/>
      <c r="HB6" s="178"/>
      <c r="HC6" s="178"/>
      <c r="HD6" s="178"/>
      <c r="HE6" s="178"/>
      <c r="HF6" s="178"/>
      <c r="HG6" s="178"/>
      <c r="HH6" s="178"/>
      <c r="HI6" s="178"/>
    </row>
    <row r="7" spans="1:218" s="132" customFormat="1" ht="30" customHeight="1" thickBot="1">
      <c r="B7" s="232"/>
      <c r="C7" s="232"/>
      <c r="D7" s="232"/>
      <c r="E7" s="232"/>
      <c r="F7" s="232"/>
      <c r="G7" s="232"/>
      <c r="H7" s="232"/>
      <c r="I7" s="135"/>
      <c r="J7" s="133" t="s">
        <v>22</v>
      </c>
      <c r="K7" s="135"/>
      <c r="L7" s="135"/>
      <c r="M7" s="135"/>
      <c r="N7" s="135"/>
      <c r="O7" s="135"/>
      <c r="P7" s="135"/>
      <c r="R7" s="133"/>
      <c r="AA7" s="134"/>
      <c r="AB7" s="134"/>
      <c r="AC7" s="134"/>
      <c r="AD7" s="134"/>
      <c r="AE7" s="134"/>
      <c r="AF7" s="134"/>
      <c r="AG7" s="134"/>
      <c r="AH7" s="134"/>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c r="CA7" s="178"/>
      <c r="CB7" s="178"/>
      <c r="CC7" s="178"/>
      <c r="CD7" s="178"/>
      <c r="CE7" s="178"/>
      <c r="CF7" s="178"/>
      <c r="CG7" s="178"/>
      <c r="CH7" s="178"/>
      <c r="CI7" s="178"/>
      <c r="CJ7" s="178"/>
      <c r="CK7" s="178"/>
      <c r="CL7" s="178"/>
      <c r="CM7" s="178"/>
      <c r="CN7" s="178"/>
      <c r="CO7" s="178"/>
      <c r="CP7" s="178"/>
      <c r="CQ7" s="178"/>
      <c r="CR7" s="178"/>
      <c r="CS7" s="178"/>
      <c r="CT7" s="178"/>
      <c r="CU7" s="178"/>
      <c r="CV7" s="178"/>
      <c r="CW7" s="178"/>
      <c r="CX7" s="178"/>
      <c r="CY7" s="178"/>
      <c r="CZ7" s="178"/>
      <c r="DA7" s="178"/>
      <c r="DB7" s="178"/>
      <c r="DC7" s="178"/>
      <c r="DD7" s="178"/>
      <c r="DE7" s="178"/>
      <c r="DF7" s="178"/>
      <c r="DG7" s="178"/>
      <c r="DH7" s="178"/>
      <c r="DI7" s="178"/>
      <c r="DJ7" s="178"/>
      <c r="DK7" s="178"/>
      <c r="DL7" s="178"/>
      <c r="DM7" s="178"/>
      <c r="DN7" s="178"/>
      <c r="DO7" s="178"/>
      <c r="DP7" s="178"/>
      <c r="DQ7" s="178"/>
      <c r="DR7" s="178"/>
      <c r="DS7" s="178"/>
      <c r="DT7" s="178"/>
      <c r="DU7" s="178"/>
      <c r="DV7" s="178"/>
      <c r="DW7" s="178"/>
      <c r="DX7" s="178"/>
      <c r="DY7" s="178"/>
      <c r="DZ7" s="178"/>
      <c r="EA7" s="178"/>
      <c r="EB7" s="178"/>
      <c r="EC7" s="178"/>
      <c r="ED7" s="178"/>
      <c r="EE7" s="178"/>
      <c r="EF7" s="178"/>
      <c r="EG7" s="178"/>
      <c r="EH7" s="178"/>
      <c r="EI7" s="178"/>
      <c r="EJ7" s="178"/>
      <c r="EK7" s="178"/>
      <c r="EL7" s="178"/>
      <c r="EM7" s="178"/>
      <c r="EN7" s="178"/>
      <c r="EO7" s="178"/>
      <c r="EP7" s="178"/>
      <c r="EQ7" s="178"/>
      <c r="ER7" s="178"/>
      <c r="ES7" s="178"/>
      <c r="ET7" s="178"/>
      <c r="EU7" s="178"/>
      <c r="EV7" s="178"/>
      <c r="EW7" s="178"/>
      <c r="EX7" s="178"/>
      <c r="EY7" s="178"/>
      <c r="EZ7" s="178"/>
      <c r="FA7" s="178"/>
      <c r="FB7" s="178"/>
      <c r="FC7" s="178"/>
      <c r="FD7" s="178"/>
      <c r="FE7" s="178"/>
      <c r="FF7" s="178"/>
      <c r="FG7" s="178"/>
      <c r="FH7" s="178"/>
      <c r="FI7" s="178"/>
      <c r="FJ7" s="178"/>
      <c r="FK7" s="178"/>
      <c r="FL7" s="178"/>
      <c r="FM7" s="178"/>
      <c r="FN7" s="178"/>
      <c r="FO7" s="178"/>
      <c r="FP7" s="178"/>
      <c r="FQ7" s="178"/>
      <c r="FR7" s="178"/>
      <c r="FS7" s="178"/>
      <c r="FT7" s="178"/>
      <c r="FU7" s="178"/>
      <c r="FV7" s="178"/>
      <c r="FW7" s="178"/>
      <c r="FX7" s="178"/>
      <c r="FY7" s="178"/>
      <c r="FZ7" s="178"/>
      <c r="GA7" s="178"/>
      <c r="GB7" s="178"/>
      <c r="GC7" s="178"/>
      <c r="GD7" s="178"/>
      <c r="GE7" s="178"/>
      <c r="GF7" s="178"/>
      <c r="GG7" s="178"/>
      <c r="GH7" s="178"/>
      <c r="GI7" s="178"/>
      <c r="GJ7" s="178"/>
      <c r="GK7" s="178"/>
      <c r="GL7" s="178"/>
      <c r="GM7" s="178"/>
      <c r="GN7" s="178"/>
      <c r="GO7" s="178"/>
      <c r="GP7" s="178"/>
      <c r="GQ7" s="178"/>
      <c r="GR7" s="178"/>
      <c r="GS7" s="178"/>
      <c r="GT7" s="178"/>
      <c r="GU7" s="178"/>
      <c r="GV7" s="178"/>
      <c r="GW7" s="178"/>
      <c r="GX7" s="178"/>
      <c r="GY7" s="178"/>
      <c r="GZ7" s="178"/>
      <c r="HA7" s="178"/>
      <c r="HB7" s="178"/>
      <c r="HC7" s="178"/>
      <c r="HD7" s="178"/>
      <c r="HE7" s="178"/>
      <c r="HF7" s="178"/>
      <c r="HG7" s="178"/>
      <c r="HH7" s="178"/>
      <c r="HI7" s="178"/>
    </row>
    <row r="8" spans="1:218" ht="9.6" hidden="1" customHeight="1">
      <c r="B8" s="357" t="s">
        <v>23</v>
      </c>
      <c r="C8" s="358"/>
      <c r="D8" s="358"/>
      <c r="E8" s="361" t="s">
        <v>24</v>
      </c>
      <c r="F8" s="361"/>
      <c r="G8" s="362"/>
      <c r="H8" s="175" t="s">
        <v>23</v>
      </c>
      <c r="I8" s="185" t="s">
        <v>25</v>
      </c>
      <c r="J8" s="186"/>
      <c r="K8" s="187"/>
      <c r="L8" s="187"/>
      <c r="M8" s="187"/>
      <c r="N8" s="187"/>
      <c r="O8" s="187"/>
      <c r="P8" s="187"/>
      <c r="R8" s="134"/>
      <c r="S8" s="132"/>
      <c r="T8" s="132"/>
      <c r="U8" s="132"/>
      <c r="V8" s="132"/>
      <c r="AA8" s="134"/>
      <c r="AB8" s="140" t="s">
        <v>24</v>
      </c>
      <c r="AC8" s="140" t="s">
        <v>26</v>
      </c>
      <c r="AD8" s="140" t="s">
        <v>27</v>
      </c>
      <c r="AE8" s="140" t="s">
        <v>28</v>
      </c>
      <c r="AF8" s="140" t="s">
        <v>29</v>
      </c>
      <c r="AG8" s="134"/>
      <c r="AH8" s="134"/>
    </row>
    <row r="9" spans="1:218" ht="6.6" hidden="1" customHeight="1">
      <c r="B9" s="359" t="s">
        <v>30</v>
      </c>
      <c r="C9" s="360"/>
      <c r="D9" s="360"/>
      <c r="E9" s="351">
        <v>1</v>
      </c>
      <c r="F9" s="352"/>
      <c r="G9" s="352"/>
      <c r="H9" s="353"/>
      <c r="I9" s="188" t="s">
        <v>31</v>
      </c>
      <c r="J9" s="186"/>
      <c r="K9" s="187"/>
      <c r="L9" s="187"/>
      <c r="M9" s="187"/>
      <c r="N9" s="187"/>
      <c r="O9" s="187"/>
      <c r="P9" s="187"/>
      <c r="R9" s="134"/>
      <c r="S9" s="132"/>
      <c r="T9" s="132"/>
      <c r="U9" s="132"/>
      <c r="V9" s="132"/>
      <c r="AA9" s="134"/>
      <c r="AB9" s="134"/>
      <c r="AC9" s="134"/>
      <c r="AD9" s="134"/>
      <c r="AE9" s="134"/>
      <c r="AF9" s="134"/>
      <c r="AG9" s="134"/>
      <c r="AH9" s="134"/>
    </row>
    <row r="10" spans="1:218" ht="30" customHeight="1">
      <c r="B10" s="359" t="s">
        <v>32</v>
      </c>
      <c r="C10" s="360"/>
      <c r="D10" s="360"/>
      <c r="E10" s="349"/>
      <c r="F10" s="349"/>
      <c r="G10" s="350"/>
      <c r="H10" s="176" t="s">
        <v>33</v>
      </c>
      <c r="I10" s="188" t="s">
        <v>25</v>
      </c>
      <c r="J10" s="186"/>
      <c r="K10" s="187"/>
      <c r="L10" s="187"/>
      <c r="M10" s="187"/>
      <c r="N10" s="187"/>
      <c r="O10" s="187"/>
      <c r="P10" s="187"/>
      <c r="R10" s="134"/>
      <c r="S10" s="132"/>
      <c r="T10" s="132"/>
      <c r="U10" s="132"/>
      <c r="V10" s="132"/>
      <c r="AA10" s="134"/>
      <c r="AB10" s="249" t="s">
        <v>34</v>
      </c>
      <c r="AC10" s="249" t="s">
        <v>246</v>
      </c>
      <c r="AD10" s="249" t="s">
        <v>35</v>
      </c>
      <c r="AE10" s="249" t="s">
        <v>36</v>
      </c>
      <c r="AF10" s="249" t="s">
        <v>37</v>
      </c>
      <c r="AG10" s="249" t="s">
        <v>38</v>
      </c>
      <c r="AH10" s="249"/>
      <c r="AI10" s="134"/>
      <c r="BC10" s="132"/>
      <c r="HJ10" s="178"/>
    </row>
    <row r="11" spans="1:218" ht="30" customHeight="1" thickBot="1">
      <c r="B11" s="359" t="s">
        <v>39</v>
      </c>
      <c r="C11" s="360"/>
      <c r="D11" s="360"/>
      <c r="E11" s="349"/>
      <c r="F11" s="349"/>
      <c r="G11" s="350"/>
      <c r="H11" s="176" t="s">
        <v>40</v>
      </c>
      <c r="I11" s="246" t="s">
        <v>248</v>
      </c>
      <c r="J11" s="247"/>
      <c r="K11" s="248"/>
      <c r="L11" s="248"/>
      <c r="M11" s="248"/>
      <c r="N11" s="248"/>
      <c r="O11" s="248"/>
      <c r="P11" s="248"/>
      <c r="R11" s="134"/>
      <c r="S11" s="132"/>
      <c r="T11" s="132"/>
      <c r="U11" s="132"/>
      <c r="V11" s="132"/>
      <c r="AA11" s="134"/>
      <c r="AB11" s="249" t="s">
        <v>41</v>
      </c>
      <c r="AC11" s="249" t="s">
        <v>42</v>
      </c>
      <c r="AD11" s="249" t="s">
        <v>247</v>
      </c>
      <c r="AE11" s="134" t="str">
        <f>IF(E10="小学生",CONCATENATE(E10,H10),CONCATENATE(E10,E11,H11))</f>
        <v>部門</v>
      </c>
      <c r="AF11" s="134"/>
      <c r="AG11" s="134"/>
      <c r="AH11" s="134"/>
      <c r="AI11" s="134"/>
      <c r="BC11" s="132"/>
      <c r="HJ11" s="178"/>
    </row>
    <row r="12" spans="1:218" s="9" customFormat="1" ht="15" customHeight="1">
      <c r="A12" s="141"/>
      <c r="B12" s="347" t="s">
        <v>43</v>
      </c>
      <c r="C12" s="348"/>
      <c r="D12" s="348"/>
      <c r="E12" s="354"/>
      <c r="F12" s="355"/>
      <c r="G12" s="355"/>
      <c r="H12" s="355"/>
      <c r="I12" s="355"/>
      <c r="J12" s="355"/>
      <c r="K12" s="355"/>
      <c r="L12" s="355"/>
      <c r="M12" s="355"/>
      <c r="N12" s="355"/>
      <c r="O12" s="355"/>
      <c r="P12" s="356"/>
      <c r="Q12" s="141"/>
      <c r="R12" s="139" t="s">
        <v>44</v>
      </c>
      <c r="S12" s="141"/>
      <c r="T12" s="141"/>
      <c r="U12" s="141"/>
      <c r="V12" s="141"/>
      <c r="W12" s="141"/>
      <c r="X12" s="141"/>
      <c r="Y12" s="141"/>
      <c r="Z12" s="141"/>
      <c r="AA12" s="134"/>
      <c r="AB12" s="142" t="s">
        <v>45</v>
      </c>
      <c r="AC12" s="142" t="s">
        <v>46</v>
      </c>
      <c r="AD12" s="142" t="s">
        <v>47</v>
      </c>
      <c r="AE12" s="142" t="s">
        <v>48</v>
      </c>
      <c r="AF12" s="142"/>
      <c r="AG12" s="142"/>
      <c r="AH12" s="134" t="b">
        <f>IF(E14="Ⅰ",1,IF(E14="Ⅱ",2,IF(E14="Ⅲ",3,IF(E14="Ⅳ",4,IF(E14="Ⅴ",5)))))</f>
        <v>0</v>
      </c>
      <c r="AI12" s="141"/>
      <c r="AJ12" s="141"/>
      <c r="AK12" s="141"/>
      <c r="AL12" s="141"/>
      <c r="AM12" s="141"/>
      <c r="AN12" s="141"/>
      <c r="AO12" s="141"/>
      <c r="AP12" s="141"/>
      <c r="AQ12" s="141"/>
      <c r="AR12" s="141"/>
      <c r="AS12" s="141"/>
      <c r="AT12" s="141"/>
      <c r="AU12" s="141"/>
      <c r="AV12" s="141"/>
      <c r="AW12" s="141"/>
      <c r="AX12" s="141"/>
      <c r="AY12" s="141"/>
      <c r="AZ12" s="141"/>
      <c r="BA12" s="141"/>
      <c r="BB12" s="141"/>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row>
    <row r="13" spans="1:218" ht="30" customHeight="1">
      <c r="B13" s="298" t="s">
        <v>49</v>
      </c>
      <c r="C13" s="299"/>
      <c r="D13" s="299"/>
      <c r="E13" s="319"/>
      <c r="F13" s="320"/>
      <c r="G13" s="320"/>
      <c r="H13" s="320"/>
      <c r="I13" s="320"/>
      <c r="J13" s="320"/>
      <c r="K13" s="320"/>
      <c r="L13" s="320"/>
      <c r="M13" s="320"/>
      <c r="N13" s="320"/>
      <c r="O13" s="320"/>
      <c r="P13" s="321"/>
      <c r="R13" s="139" t="s">
        <v>50</v>
      </c>
      <c r="S13" s="132"/>
      <c r="T13" s="143"/>
      <c r="U13" s="322"/>
      <c r="V13" s="322"/>
      <c r="W13" s="322"/>
      <c r="X13" s="322"/>
      <c r="Y13" s="322"/>
      <c r="Z13" s="322"/>
      <c r="AA13" s="134"/>
      <c r="AB13" s="144">
        <v>1</v>
      </c>
      <c r="AC13" s="292" t="s">
        <v>237</v>
      </c>
      <c r="AD13" s="293"/>
      <c r="AE13" s="293"/>
      <c r="AF13" s="293"/>
      <c r="AG13" s="293"/>
      <c r="AH13" s="293"/>
      <c r="AI13" s="144"/>
      <c r="AJ13" s="144"/>
      <c r="AK13" s="144"/>
      <c r="AL13" s="144"/>
      <c r="AM13" s="144"/>
      <c r="AN13" s="144"/>
    </row>
    <row r="14" spans="1:218" ht="30" customHeight="1">
      <c r="B14" s="298" t="s">
        <v>51</v>
      </c>
      <c r="C14" s="299"/>
      <c r="D14" s="299"/>
      <c r="E14" s="167"/>
      <c r="F14" s="300" t="str">
        <f>IF(E14="","",VLOOKUP(AH12,AB13:AH17,2,FALSE))</f>
        <v/>
      </c>
      <c r="G14" s="300"/>
      <c r="H14" s="300"/>
      <c r="I14" s="300"/>
      <c r="J14" s="300"/>
      <c r="K14" s="300"/>
      <c r="L14" s="300"/>
      <c r="M14" s="300"/>
      <c r="N14" s="300"/>
      <c r="O14" s="300"/>
      <c r="P14" s="301"/>
      <c r="R14" s="139" t="s">
        <v>52</v>
      </c>
      <c r="S14" s="132"/>
      <c r="T14" s="145"/>
      <c r="U14" s="315"/>
      <c r="V14" s="315"/>
      <c r="W14" s="315"/>
      <c r="X14" s="315"/>
      <c r="Y14" s="315"/>
      <c r="Z14" s="315"/>
      <c r="AA14" s="134"/>
      <c r="AB14" s="146">
        <v>2</v>
      </c>
      <c r="AC14" s="294" t="s">
        <v>238</v>
      </c>
      <c r="AD14" s="295"/>
      <c r="AE14" s="295"/>
      <c r="AF14" s="295"/>
      <c r="AG14" s="295"/>
      <c r="AH14" s="295"/>
    </row>
    <row r="15" spans="1:218" ht="20.100000000000001" customHeight="1">
      <c r="B15" s="334" t="s">
        <v>53</v>
      </c>
      <c r="C15" s="302" t="s">
        <v>54</v>
      </c>
      <c r="D15" s="171" t="s">
        <v>43</v>
      </c>
      <c r="E15" s="303"/>
      <c r="F15" s="304"/>
      <c r="G15" s="304"/>
      <c r="H15" s="304"/>
      <c r="I15" s="304"/>
      <c r="J15" s="304"/>
      <c r="K15" s="304"/>
      <c r="L15" s="304"/>
      <c r="M15" s="304"/>
      <c r="N15" s="304"/>
      <c r="O15" s="304"/>
      <c r="P15" s="305"/>
      <c r="R15" s="147" t="s">
        <v>55</v>
      </c>
      <c r="S15" s="132"/>
      <c r="T15" s="145"/>
      <c r="U15" s="315"/>
      <c r="V15" s="315"/>
      <c r="W15" s="315"/>
      <c r="X15" s="315"/>
      <c r="Y15" s="315"/>
      <c r="Z15" s="315"/>
      <c r="AA15" s="134"/>
      <c r="AB15" s="146">
        <v>3</v>
      </c>
      <c r="AC15" s="294" t="s">
        <v>239</v>
      </c>
      <c r="AD15" s="295"/>
      <c r="AE15" s="295"/>
      <c r="AF15" s="295"/>
      <c r="AG15" s="295"/>
      <c r="AH15" s="295"/>
    </row>
    <row r="16" spans="1:218" ht="30" customHeight="1">
      <c r="B16" s="334"/>
      <c r="C16" s="302"/>
      <c r="D16" s="172" t="s">
        <v>56</v>
      </c>
      <c r="E16" s="306"/>
      <c r="F16" s="307"/>
      <c r="G16" s="307"/>
      <c r="H16" s="307"/>
      <c r="I16" s="307"/>
      <c r="J16" s="307"/>
      <c r="K16" s="307"/>
      <c r="L16" s="307"/>
      <c r="M16" s="307"/>
      <c r="N16" s="307"/>
      <c r="O16" s="307"/>
      <c r="P16" s="308"/>
      <c r="R16" s="139" t="s">
        <v>57</v>
      </c>
      <c r="S16" s="132"/>
      <c r="T16" s="145"/>
      <c r="U16" s="315"/>
      <c r="V16" s="315"/>
      <c r="W16" s="315"/>
      <c r="X16" s="315"/>
      <c r="Y16" s="315"/>
      <c r="Z16" s="315"/>
      <c r="AA16" s="134"/>
      <c r="AB16" s="146">
        <v>4</v>
      </c>
      <c r="AC16" s="294" t="s">
        <v>240</v>
      </c>
      <c r="AD16" s="295"/>
      <c r="AE16" s="295"/>
      <c r="AF16" s="295"/>
      <c r="AG16" s="295"/>
      <c r="AH16" s="295"/>
    </row>
    <row r="17" spans="2:56" ht="30" customHeight="1">
      <c r="B17" s="334"/>
      <c r="C17" s="302"/>
      <c r="D17" s="173" t="s">
        <v>58</v>
      </c>
      <c r="E17" s="303"/>
      <c r="F17" s="304"/>
      <c r="G17" s="304"/>
      <c r="H17" s="304"/>
      <c r="I17" s="304"/>
      <c r="J17" s="304"/>
      <c r="K17" s="304"/>
      <c r="L17" s="304"/>
      <c r="M17" s="304"/>
      <c r="N17" s="304"/>
      <c r="O17" s="304"/>
      <c r="P17" s="305"/>
      <c r="R17" s="148" t="s">
        <v>59</v>
      </c>
      <c r="S17" s="149"/>
      <c r="T17" s="149"/>
      <c r="U17" s="149"/>
      <c r="V17" s="149"/>
      <c r="W17" s="149"/>
      <c r="X17" s="149"/>
      <c r="Y17" s="149"/>
      <c r="Z17" s="149"/>
      <c r="AC17" s="296"/>
      <c r="AD17" s="296"/>
      <c r="AE17" s="296"/>
      <c r="AF17" s="296"/>
      <c r="AG17" s="296"/>
      <c r="AH17" s="296"/>
    </row>
    <row r="18" spans="2:56" ht="20.100000000000001" customHeight="1">
      <c r="B18" s="334"/>
      <c r="C18" s="309" t="s">
        <v>60</v>
      </c>
      <c r="D18" s="171" t="s">
        <v>43</v>
      </c>
      <c r="E18" s="303"/>
      <c r="F18" s="304"/>
      <c r="G18" s="304"/>
      <c r="H18" s="304"/>
      <c r="I18" s="304"/>
      <c r="J18" s="304"/>
      <c r="K18" s="304"/>
      <c r="L18" s="304"/>
      <c r="M18" s="304"/>
      <c r="N18" s="304"/>
      <c r="O18" s="304"/>
      <c r="P18" s="305"/>
      <c r="R18" s="147" t="s">
        <v>55</v>
      </c>
      <c r="S18" s="150"/>
      <c r="T18" s="150"/>
      <c r="U18" s="150"/>
      <c r="V18" s="139"/>
      <c r="W18" s="139"/>
      <c r="X18" s="139"/>
      <c r="Y18" s="139"/>
      <c r="Z18" s="139"/>
      <c r="AA18" s="134"/>
      <c r="AB18" s="134" t="s">
        <v>61</v>
      </c>
      <c r="AC18" s="134" t="s">
        <v>62</v>
      </c>
    </row>
    <row r="19" spans="2:56" ht="30" customHeight="1" thickBot="1">
      <c r="B19" s="334"/>
      <c r="C19" s="310"/>
      <c r="D19" s="172" t="s">
        <v>56</v>
      </c>
      <c r="E19" s="306"/>
      <c r="F19" s="307"/>
      <c r="G19" s="307"/>
      <c r="H19" s="307"/>
      <c r="I19" s="307"/>
      <c r="J19" s="307"/>
      <c r="K19" s="307"/>
      <c r="L19" s="307"/>
      <c r="M19" s="307"/>
      <c r="N19" s="307"/>
      <c r="O19" s="307"/>
      <c r="P19" s="308"/>
      <c r="R19" s="312" t="s">
        <v>63</v>
      </c>
      <c r="S19" s="312"/>
      <c r="T19" s="312"/>
      <c r="U19" s="312"/>
      <c r="V19" s="312"/>
      <c r="W19" s="312"/>
      <c r="X19" s="312"/>
      <c r="Y19" s="312"/>
      <c r="Z19" s="312"/>
    </row>
    <row r="20" spans="2:56" ht="30" customHeight="1" thickBot="1">
      <c r="B20" s="334"/>
      <c r="C20" s="310"/>
      <c r="D20" s="173" t="s">
        <v>58</v>
      </c>
      <c r="E20" s="303"/>
      <c r="F20" s="304"/>
      <c r="G20" s="304"/>
      <c r="H20" s="304"/>
      <c r="I20" s="304"/>
      <c r="J20" s="304"/>
      <c r="K20" s="304"/>
      <c r="L20" s="304"/>
      <c r="M20" s="304"/>
      <c r="N20" s="304"/>
      <c r="O20" s="304"/>
      <c r="P20" s="305"/>
      <c r="R20" s="151" t="s">
        <v>64</v>
      </c>
      <c r="S20" s="342" t="s">
        <v>243</v>
      </c>
      <c r="T20" s="317"/>
      <c r="U20" s="317"/>
      <c r="V20" s="318"/>
      <c r="W20" s="152"/>
      <c r="X20" s="152"/>
      <c r="Y20" s="152"/>
      <c r="Z20" s="152"/>
      <c r="AA20" s="153"/>
      <c r="AB20" s="153"/>
    </row>
    <row r="21" spans="2:56" ht="30" customHeight="1" thickBot="1">
      <c r="B21" s="334"/>
      <c r="C21" s="311"/>
      <c r="D21" s="173" t="s">
        <v>241</v>
      </c>
      <c r="E21" s="343"/>
      <c r="F21" s="344"/>
      <c r="G21" s="344"/>
      <c r="H21" s="344"/>
      <c r="I21" s="344"/>
      <c r="J21" s="344"/>
      <c r="K21" s="344"/>
      <c r="L21" s="344"/>
      <c r="M21" s="344"/>
      <c r="N21" s="344"/>
      <c r="O21" s="344"/>
      <c r="P21" s="345"/>
      <c r="R21" s="239" t="s">
        <v>242</v>
      </c>
      <c r="S21" s="342"/>
      <c r="T21" s="317"/>
      <c r="U21" s="317"/>
      <c r="V21" s="318"/>
      <c r="W21" s="152"/>
      <c r="X21" s="152"/>
      <c r="Y21" s="152"/>
      <c r="Z21" s="152"/>
      <c r="AA21" s="153"/>
      <c r="AB21" s="153"/>
    </row>
    <row r="22" spans="2:56" ht="20.100000000000001" customHeight="1" thickBot="1">
      <c r="B22" s="334"/>
      <c r="C22" s="309" t="s">
        <v>65</v>
      </c>
      <c r="D22" s="171" t="s">
        <v>43</v>
      </c>
      <c r="E22" s="303"/>
      <c r="F22" s="304"/>
      <c r="G22" s="304"/>
      <c r="H22" s="304"/>
      <c r="I22" s="304"/>
      <c r="J22" s="304"/>
      <c r="K22" s="304"/>
      <c r="L22" s="304"/>
      <c r="M22" s="304"/>
      <c r="N22" s="304"/>
      <c r="O22" s="304"/>
      <c r="P22" s="305"/>
      <c r="R22" s="147" t="s">
        <v>66</v>
      </c>
      <c r="S22" s="342"/>
      <c r="T22" s="317"/>
      <c r="U22" s="317"/>
      <c r="V22" s="318"/>
      <c r="W22" s="152"/>
      <c r="X22" s="152"/>
      <c r="Y22" s="152"/>
      <c r="Z22" s="152"/>
      <c r="AA22" s="153"/>
      <c r="AB22" s="153"/>
    </row>
    <row r="23" spans="2:56" ht="30" customHeight="1" thickBot="1">
      <c r="B23" s="334"/>
      <c r="C23" s="310"/>
      <c r="D23" s="172" t="s">
        <v>56</v>
      </c>
      <c r="E23" s="306"/>
      <c r="F23" s="307"/>
      <c r="G23" s="307"/>
      <c r="H23" s="307"/>
      <c r="I23" s="307"/>
      <c r="J23" s="307"/>
      <c r="K23" s="307"/>
      <c r="L23" s="307"/>
      <c r="M23" s="307"/>
      <c r="N23" s="307"/>
      <c r="O23" s="307"/>
      <c r="P23" s="308"/>
      <c r="R23" s="147" t="s">
        <v>66</v>
      </c>
      <c r="S23" s="316" t="s">
        <v>67</v>
      </c>
      <c r="T23" s="317"/>
      <c r="U23" s="317"/>
      <c r="V23" s="318"/>
      <c r="W23" s="152"/>
      <c r="X23" s="152"/>
      <c r="Y23" s="152"/>
      <c r="Z23" s="152"/>
    </row>
    <row r="24" spans="2:56" ht="30" customHeight="1" thickBot="1">
      <c r="B24" s="334"/>
      <c r="C24" s="311"/>
      <c r="D24" s="173" t="s">
        <v>58</v>
      </c>
      <c r="E24" s="303"/>
      <c r="F24" s="304"/>
      <c r="G24" s="304"/>
      <c r="H24" s="304"/>
      <c r="I24" s="304"/>
      <c r="J24" s="304"/>
      <c r="K24" s="304"/>
      <c r="L24" s="304"/>
      <c r="M24" s="304"/>
      <c r="N24" s="304"/>
      <c r="O24" s="304"/>
      <c r="P24" s="305"/>
      <c r="R24" s="147" t="s">
        <v>66</v>
      </c>
      <c r="S24" s="152"/>
      <c r="T24" s="152"/>
      <c r="U24" s="152"/>
      <c r="V24" s="152"/>
      <c r="W24" s="152"/>
      <c r="X24" s="152"/>
      <c r="Y24" s="152"/>
      <c r="Z24" s="152"/>
    </row>
    <row r="25" spans="2:56" ht="22.5" customHeight="1" thickBot="1">
      <c r="B25" s="334"/>
      <c r="C25" s="336" t="s">
        <v>68</v>
      </c>
      <c r="D25" s="172" t="s">
        <v>69</v>
      </c>
      <c r="E25" s="258"/>
      <c r="F25" s="313" t="e">
        <f>VLOOKUP(U25,Z25:AA27,2,FALSE)</f>
        <v>#N/A</v>
      </c>
      <c r="G25" s="313"/>
      <c r="H25" s="313"/>
      <c r="I25" s="313"/>
      <c r="J25" s="313"/>
      <c r="K25" s="313"/>
      <c r="L25" s="313"/>
      <c r="M25" s="313"/>
      <c r="N25" s="313"/>
      <c r="O25" s="313"/>
      <c r="P25" s="314"/>
      <c r="R25" s="297" t="s">
        <v>70</v>
      </c>
      <c r="S25" s="216" t="s">
        <v>71</v>
      </c>
      <c r="T25" s="154" t="s">
        <v>61</v>
      </c>
      <c r="U25" s="155" t="b">
        <f>IF(E25="ア",1,IF(E25="イ",2,IF(E25="ウ",3)))</f>
        <v>0</v>
      </c>
      <c r="V25" s="156"/>
      <c r="W25" s="156"/>
      <c r="X25" s="156"/>
      <c r="Y25" s="156"/>
      <c r="Z25" s="156">
        <v>1</v>
      </c>
      <c r="AA25" s="157" t="s">
        <v>72</v>
      </c>
      <c r="AB25" s="156"/>
      <c r="AC25" s="156"/>
      <c r="AD25" s="156"/>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210"/>
      <c r="BD25" s="210"/>
    </row>
    <row r="26" spans="2:56" ht="30" customHeight="1" thickBot="1">
      <c r="B26" s="334"/>
      <c r="C26" s="336"/>
      <c r="D26" s="174" t="s">
        <v>73</v>
      </c>
      <c r="E26" s="337"/>
      <c r="F26" s="338"/>
      <c r="G26" s="338"/>
      <c r="H26" s="338"/>
      <c r="I26" s="338"/>
      <c r="J26" s="338"/>
      <c r="K26" s="338"/>
      <c r="L26" s="338"/>
      <c r="M26" s="338"/>
      <c r="N26" s="338"/>
      <c r="O26" s="338"/>
      <c r="P26" s="339"/>
      <c r="R26" s="297"/>
      <c r="S26" s="216" t="s">
        <v>74</v>
      </c>
      <c r="T26" s="159" t="s">
        <v>62</v>
      </c>
      <c r="U26" s="158"/>
      <c r="V26" s="156"/>
      <c r="W26" s="156"/>
      <c r="X26" s="156"/>
      <c r="Y26" s="156"/>
      <c r="Z26" s="156">
        <v>2</v>
      </c>
      <c r="AA26" s="158" t="s">
        <v>75</v>
      </c>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210"/>
      <c r="BD26" s="210"/>
    </row>
    <row r="27" spans="2:56" ht="30" customHeight="1" thickBot="1">
      <c r="B27" s="334"/>
      <c r="C27" s="336"/>
      <c r="D27" s="172" t="s">
        <v>76</v>
      </c>
      <c r="E27" s="337"/>
      <c r="F27" s="340"/>
      <c r="G27" s="340"/>
      <c r="H27" s="340"/>
      <c r="I27" s="340"/>
      <c r="J27" s="340"/>
      <c r="K27" s="340"/>
      <c r="L27" s="340"/>
      <c r="M27" s="340"/>
      <c r="N27" s="340"/>
      <c r="O27" s="340"/>
      <c r="P27" s="341"/>
      <c r="R27" s="160" t="s">
        <v>77</v>
      </c>
      <c r="S27" s="216" t="s">
        <v>78</v>
      </c>
      <c r="T27" s="154" t="s">
        <v>79</v>
      </c>
      <c r="U27" s="158"/>
      <c r="V27" s="161"/>
      <c r="W27" s="161"/>
      <c r="X27" s="161"/>
      <c r="Y27" s="161"/>
      <c r="Z27" s="161">
        <v>3</v>
      </c>
      <c r="AA27" s="158" t="s">
        <v>80</v>
      </c>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210"/>
      <c r="BD27" s="210"/>
    </row>
    <row r="28" spans="2:56" ht="26.25" customHeight="1" thickBot="1">
      <c r="B28" s="334"/>
      <c r="C28" s="335" t="s">
        <v>129</v>
      </c>
      <c r="D28" s="335"/>
      <c r="E28" s="168"/>
      <c r="F28" s="189" t="s">
        <v>81</v>
      </c>
      <c r="G28" s="190"/>
      <c r="H28" s="190"/>
      <c r="I28" s="190"/>
      <c r="J28" s="190"/>
      <c r="K28" s="190"/>
      <c r="L28" s="190"/>
      <c r="M28" s="190"/>
      <c r="N28" s="190"/>
      <c r="O28" s="190"/>
      <c r="P28" s="190"/>
      <c r="R28" s="162"/>
      <c r="S28" s="217" t="s">
        <v>82</v>
      </c>
      <c r="T28" s="154" t="s">
        <v>83</v>
      </c>
      <c r="U28" s="158" t="s">
        <v>84</v>
      </c>
      <c r="V28" s="161"/>
      <c r="W28" s="161"/>
      <c r="X28" s="161"/>
      <c r="Y28" s="161"/>
      <c r="Z28" s="161"/>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210"/>
      <c r="BD28" s="210"/>
    </row>
    <row r="29" spans="2:56" ht="20.100000000000001" customHeight="1">
      <c r="B29" s="298" t="s">
        <v>85</v>
      </c>
      <c r="C29" s="299"/>
      <c r="D29" s="171" t="s">
        <v>43</v>
      </c>
      <c r="E29" s="364"/>
      <c r="F29" s="365"/>
      <c r="G29" s="365"/>
      <c r="H29" s="365"/>
      <c r="I29" s="365"/>
      <c r="J29" s="365"/>
      <c r="K29" s="365"/>
      <c r="L29" s="365"/>
      <c r="M29" s="365"/>
      <c r="N29" s="365"/>
      <c r="O29" s="365"/>
      <c r="P29" s="366"/>
      <c r="R29" s="147" t="s">
        <v>55</v>
      </c>
      <c r="S29" s="134"/>
      <c r="T29" s="163" t="s">
        <v>86</v>
      </c>
      <c r="U29" s="163" t="s">
        <v>87</v>
      </c>
      <c r="V29" s="134"/>
      <c r="W29" s="134"/>
      <c r="X29" s="134"/>
      <c r="Y29" s="134"/>
      <c r="Z29" s="134"/>
    </row>
    <row r="30" spans="2:56" ht="30" customHeight="1" thickBot="1">
      <c r="B30" s="298"/>
      <c r="C30" s="299"/>
      <c r="D30" s="172" t="s">
        <v>88</v>
      </c>
      <c r="E30" s="319"/>
      <c r="F30" s="320"/>
      <c r="G30" s="320"/>
      <c r="H30" s="320"/>
      <c r="I30" s="367"/>
      <c r="J30" s="367"/>
      <c r="K30" s="367"/>
      <c r="L30" s="367"/>
      <c r="M30" s="367"/>
      <c r="N30" s="367"/>
      <c r="O30" s="367"/>
      <c r="P30" s="368"/>
      <c r="R30" s="139" t="s">
        <v>89</v>
      </c>
      <c r="S30" s="134"/>
      <c r="T30" s="134"/>
      <c r="U30" s="134"/>
      <c r="V30" s="134"/>
      <c r="W30" s="134"/>
      <c r="X30" s="134"/>
      <c r="Y30" s="134"/>
      <c r="Z30" s="134"/>
    </row>
    <row r="31" spans="2:56" ht="30" customHeight="1" thickBot="1">
      <c r="B31" s="383" t="s">
        <v>90</v>
      </c>
      <c r="C31" s="299"/>
      <c r="D31" s="299"/>
      <c r="E31" s="384"/>
      <c r="F31" s="385"/>
      <c r="G31" s="386"/>
      <c r="H31" s="386"/>
      <c r="I31" s="191" t="s">
        <v>91</v>
      </c>
      <c r="J31" s="192"/>
      <c r="K31" s="193"/>
      <c r="L31" s="193"/>
      <c r="M31" s="194"/>
      <c r="N31" s="194"/>
      <c r="O31" s="194"/>
      <c r="P31" s="194"/>
      <c r="R31" s="162"/>
      <c r="S31" s="134"/>
      <c r="T31" s="134"/>
      <c r="U31" s="134"/>
      <c r="V31" s="134"/>
      <c r="W31" s="134"/>
      <c r="X31" s="134"/>
      <c r="Y31" s="134"/>
      <c r="Z31" s="134"/>
    </row>
    <row r="32" spans="2:56" ht="30" customHeight="1" thickBot="1">
      <c r="B32" s="388" t="s">
        <v>92</v>
      </c>
      <c r="C32" s="389"/>
      <c r="D32" s="389"/>
      <c r="E32" s="399"/>
      <c r="F32" s="400"/>
      <c r="G32" s="195" t="s">
        <v>93</v>
      </c>
      <c r="H32" s="196"/>
      <c r="I32" s="197"/>
      <c r="J32" s="197"/>
      <c r="K32" s="197"/>
      <c r="L32" s="197"/>
      <c r="M32" s="198"/>
      <c r="N32" s="198"/>
      <c r="O32" s="198"/>
      <c r="P32" s="198"/>
      <c r="R32" s="162"/>
      <c r="S32" s="134"/>
      <c r="T32" s="134"/>
      <c r="U32" s="134"/>
      <c r="V32" s="134"/>
      <c r="W32" s="134"/>
      <c r="X32" s="134"/>
      <c r="Y32" s="134"/>
      <c r="Z32" s="134"/>
    </row>
    <row r="33" spans="1:217" ht="30" hidden="1" customHeight="1" thickBot="1">
      <c r="B33" s="403" t="s">
        <v>94</v>
      </c>
      <c r="C33" s="404"/>
      <c r="D33" s="405"/>
      <c r="E33" s="381" t="s">
        <v>87</v>
      </c>
      <c r="F33" s="382"/>
      <c r="G33" s="169" t="s">
        <v>95</v>
      </c>
      <c r="H33" s="170"/>
      <c r="I33" s="197"/>
      <c r="J33" s="197"/>
      <c r="K33" s="197"/>
      <c r="L33" s="197"/>
      <c r="M33" s="198"/>
      <c r="N33" s="198"/>
      <c r="O33" s="198"/>
      <c r="P33" s="198"/>
      <c r="R33" s="162"/>
      <c r="S33" s="134"/>
      <c r="T33" s="134"/>
      <c r="U33" s="134"/>
      <c r="V33" s="134"/>
      <c r="W33" s="134"/>
      <c r="X33" s="134"/>
      <c r="Y33" s="134"/>
      <c r="Z33" s="134"/>
    </row>
    <row r="34" spans="1:217" s="10" customFormat="1" ht="20.100000000000001" customHeight="1" thickBot="1">
      <c r="A34" s="164"/>
      <c r="B34" s="298" t="s">
        <v>96</v>
      </c>
      <c r="C34" s="299"/>
      <c r="D34" s="299"/>
      <c r="E34" s="401" t="s">
        <v>97</v>
      </c>
      <c r="F34" s="402"/>
      <c r="G34" s="240"/>
      <c r="H34" s="241" t="s">
        <v>98</v>
      </c>
      <c r="I34" s="229" t="s">
        <v>99</v>
      </c>
      <c r="J34" s="230"/>
      <c r="K34" s="231"/>
      <c r="L34" s="231"/>
      <c r="M34" s="231"/>
      <c r="N34" s="199"/>
      <c r="O34" s="200"/>
      <c r="P34" s="201"/>
      <c r="Q34" s="164"/>
      <c r="R34" s="165"/>
      <c r="S34" s="140"/>
      <c r="T34" s="140"/>
      <c r="U34" s="140"/>
      <c r="V34" s="140"/>
      <c r="W34" s="140"/>
      <c r="X34" s="140"/>
      <c r="Y34" s="140"/>
      <c r="Z34" s="140"/>
      <c r="AA34" s="164"/>
      <c r="AB34" s="164"/>
      <c r="AC34" s="164"/>
      <c r="AD34" s="164"/>
      <c r="AE34" s="164"/>
      <c r="AF34" s="164"/>
      <c r="AG34" s="164">
        <v>140</v>
      </c>
      <c r="AH34" s="164" t="s">
        <v>100</v>
      </c>
      <c r="AI34" s="164"/>
      <c r="AJ34" s="164"/>
      <c r="AK34" s="164"/>
      <c r="AL34" s="164"/>
      <c r="AM34" s="164"/>
      <c r="AN34" s="164"/>
      <c r="AO34" s="164"/>
      <c r="AP34" s="164"/>
      <c r="AQ34" s="164"/>
      <c r="AR34" s="164"/>
      <c r="AS34" s="164"/>
      <c r="AT34" s="164"/>
      <c r="AU34" s="164"/>
      <c r="AV34" s="164"/>
      <c r="AW34" s="164"/>
      <c r="AX34" s="164"/>
      <c r="AY34" s="164"/>
      <c r="AZ34" s="164"/>
      <c r="BA34" s="164"/>
      <c r="BB34" s="164"/>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row>
    <row r="35" spans="1:217" s="10" customFormat="1" ht="20.100000000000001" customHeight="1" thickBot="1">
      <c r="A35" s="164"/>
      <c r="B35" s="298"/>
      <c r="C35" s="299"/>
      <c r="D35" s="299"/>
      <c r="E35" s="396" t="s">
        <v>101</v>
      </c>
      <c r="F35" s="396"/>
      <c r="G35" s="369"/>
      <c r="H35" s="370"/>
      <c r="I35" s="371"/>
      <c r="J35" s="371"/>
      <c r="K35" s="372"/>
      <c r="L35" s="372"/>
      <c r="M35" s="372"/>
      <c r="N35" s="227"/>
      <c r="O35" s="212" t="s">
        <v>98</v>
      </c>
      <c r="P35" s="185" t="s">
        <v>257</v>
      </c>
      <c r="Q35" s="164"/>
      <c r="R35" s="166"/>
      <c r="S35" s="140"/>
      <c r="T35" s="140"/>
      <c r="U35" s="140"/>
      <c r="V35" s="140"/>
      <c r="W35" s="140"/>
      <c r="X35" s="140"/>
      <c r="Y35" s="140"/>
      <c r="Z35" s="140"/>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row>
    <row r="36" spans="1:217" s="10" customFormat="1" ht="20.100000000000001" customHeight="1" thickBot="1">
      <c r="A36" s="164"/>
      <c r="B36" s="390" t="s">
        <v>102</v>
      </c>
      <c r="C36" s="391"/>
      <c r="D36" s="392"/>
      <c r="E36" s="387" t="s">
        <v>103</v>
      </c>
      <c r="F36" s="387"/>
      <c r="G36" s="223"/>
      <c r="H36" s="224" t="s">
        <v>104</v>
      </c>
      <c r="I36" s="223"/>
      <c r="J36" s="225" t="s">
        <v>98</v>
      </c>
      <c r="K36" s="228" t="s">
        <v>244</v>
      </c>
      <c r="L36" s="202"/>
      <c r="M36" s="202"/>
      <c r="N36" s="226"/>
      <c r="O36" s="203"/>
      <c r="P36" s="204"/>
      <c r="Q36" s="164"/>
      <c r="R36" s="165"/>
      <c r="S36" s="140"/>
      <c r="T36" s="140"/>
      <c r="U36" s="140"/>
      <c r="V36" s="140"/>
      <c r="W36" s="140"/>
      <c r="X36" s="140"/>
      <c r="Y36" s="140"/>
      <c r="Z36" s="140"/>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row>
    <row r="37" spans="1:217" s="10" customFormat="1" ht="18.600000000000001" customHeight="1" thickBot="1">
      <c r="A37" s="164"/>
      <c r="B37" s="393"/>
      <c r="C37" s="394"/>
      <c r="D37" s="395"/>
      <c r="E37" s="396" t="s">
        <v>101</v>
      </c>
      <c r="F37" s="396"/>
      <c r="G37" s="397"/>
      <c r="H37" s="398"/>
      <c r="I37" s="370"/>
      <c r="J37" s="370"/>
      <c r="K37" s="370"/>
      <c r="L37" s="370"/>
      <c r="M37" s="370"/>
      <c r="N37" s="242"/>
      <c r="O37" s="177" t="s">
        <v>98</v>
      </c>
      <c r="P37" s="243" t="s">
        <v>258</v>
      </c>
      <c r="Q37" s="164"/>
      <c r="R37" s="165"/>
      <c r="S37" s="140"/>
      <c r="T37" s="140"/>
      <c r="U37" s="140"/>
      <c r="V37" s="140"/>
      <c r="W37" s="140"/>
      <c r="X37" s="140"/>
      <c r="Y37" s="140"/>
      <c r="Z37" s="140"/>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row>
    <row r="38" spans="1:217" ht="19.8" hidden="1" customHeight="1" thickTop="1">
      <c r="B38" s="403" t="s">
        <v>105</v>
      </c>
      <c r="C38" s="404"/>
      <c r="D38" s="405"/>
      <c r="E38" s="407" t="s">
        <v>106</v>
      </c>
      <c r="F38" s="407"/>
      <c r="G38" s="407"/>
      <c r="H38" s="407"/>
      <c r="I38" s="407" t="s">
        <v>107</v>
      </c>
      <c r="J38" s="407"/>
      <c r="K38" s="407"/>
      <c r="L38" s="407"/>
      <c r="M38" s="407" t="s">
        <v>108</v>
      </c>
      <c r="N38" s="407"/>
      <c r="O38" s="407"/>
      <c r="P38" s="408"/>
      <c r="R38" s="406" t="s">
        <v>109</v>
      </c>
      <c r="S38" s="406"/>
      <c r="T38" s="134"/>
      <c r="U38" s="134"/>
      <c r="V38" s="134"/>
      <c r="W38" s="134"/>
      <c r="X38" s="134"/>
      <c r="Y38" s="134"/>
      <c r="Z38" s="134"/>
    </row>
    <row r="39" spans="1:217" ht="19.8" hidden="1" customHeight="1" thickTop="1">
      <c r="B39" s="412" t="s">
        <v>110</v>
      </c>
      <c r="C39" s="404"/>
      <c r="D39" s="405"/>
      <c r="E39" s="409"/>
      <c r="F39" s="409"/>
      <c r="G39" s="409"/>
      <c r="H39" s="409"/>
      <c r="I39" s="409"/>
      <c r="J39" s="410"/>
      <c r="K39" s="410"/>
      <c r="L39" s="410"/>
      <c r="M39" s="410"/>
      <c r="N39" s="410"/>
      <c r="O39" s="410"/>
      <c r="P39" s="411"/>
      <c r="R39" s="139" t="s">
        <v>111</v>
      </c>
      <c r="S39" s="134"/>
      <c r="T39" s="134"/>
      <c r="U39" s="134"/>
      <c r="V39" s="134"/>
      <c r="W39" s="134"/>
      <c r="X39" s="134"/>
      <c r="Y39" s="134"/>
      <c r="Z39" s="134"/>
    </row>
    <row r="40" spans="1:217" ht="20.100000000000001" customHeight="1">
      <c r="B40" s="373" t="s">
        <v>116</v>
      </c>
      <c r="C40" s="326" t="s">
        <v>117</v>
      </c>
      <c r="D40" s="326"/>
      <c r="E40" s="330"/>
      <c r="F40" s="331"/>
      <c r="G40" s="331"/>
      <c r="H40" s="331"/>
      <c r="I40" s="332"/>
      <c r="J40" s="244" t="s">
        <v>118</v>
      </c>
      <c r="K40" s="245"/>
      <c r="L40" s="245"/>
      <c r="M40" s="245"/>
      <c r="N40" s="245"/>
      <c r="O40" s="245"/>
      <c r="P40" s="183"/>
      <c r="R40" s="162"/>
      <c r="S40" s="134"/>
      <c r="T40" s="134"/>
      <c r="U40" s="134"/>
      <c r="V40" s="134"/>
      <c r="W40" s="134"/>
      <c r="X40" s="134"/>
      <c r="Y40" s="134"/>
      <c r="Z40" s="134"/>
    </row>
    <row r="41" spans="1:217" ht="20.100000000000001" customHeight="1">
      <c r="B41" s="374"/>
      <c r="C41" s="326" t="s">
        <v>112</v>
      </c>
      <c r="D41" s="326"/>
      <c r="E41" s="333"/>
      <c r="F41" s="328"/>
      <c r="G41" s="328"/>
      <c r="H41" s="328"/>
      <c r="I41" s="329"/>
      <c r="J41" s="181" t="s">
        <v>113</v>
      </c>
      <c r="K41" s="183"/>
      <c r="L41" s="183"/>
      <c r="M41" s="183"/>
      <c r="N41" s="183"/>
      <c r="O41" s="183"/>
      <c r="P41" s="183"/>
      <c r="R41" s="162"/>
      <c r="S41" s="134"/>
      <c r="T41" s="134"/>
      <c r="U41" s="134"/>
      <c r="V41" s="134"/>
      <c r="W41" s="134"/>
      <c r="X41" s="134"/>
      <c r="Y41" s="134"/>
      <c r="Z41" s="134"/>
    </row>
    <row r="42" spans="1:217" ht="20.100000000000001" customHeight="1">
      <c r="B42" s="374"/>
      <c r="C42" s="326" t="s">
        <v>114</v>
      </c>
      <c r="D42" s="326"/>
      <c r="E42" s="327"/>
      <c r="F42" s="328"/>
      <c r="G42" s="328"/>
      <c r="H42" s="328"/>
      <c r="I42" s="329"/>
      <c r="J42" s="182" t="s">
        <v>115</v>
      </c>
      <c r="K42" s="183"/>
      <c r="L42" s="183"/>
      <c r="M42" s="183"/>
      <c r="N42" s="183"/>
      <c r="O42" s="183"/>
      <c r="P42" s="183"/>
      <c r="R42" s="162"/>
      <c r="S42" s="134"/>
      <c r="T42" s="134"/>
      <c r="U42" s="134"/>
      <c r="V42" s="134"/>
      <c r="W42" s="134"/>
      <c r="X42" s="134"/>
      <c r="Y42" s="134"/>
      <c r="Z42" s="134"/>
    </row>
    <row r="43" spans="1:217" ht="21" customHeight="1">
      <c r="B43" s="374"/>
      <c r="C43" s="326" t="s">
        <v>119</v>
      </c>
      <c r="D43" s="326"/>
      <c r="E43" s="327"/>
      <c r="F43" s="328"/>
      <c r="G43" s="328"/>
      <c r="H43" s="328"/>
      <c r="I43" s="329"/>
      <c r="J43" s="184" t="s">
        <v>120</v>
      </c>
      <c r="K43" s="183"/>
      <c r="L43" s="183"/>
      <c r="M43" s="183"/>
      <c r="N43" s="183"/>
      <c r="O43" s="183"/>
      <c r="P43" s="183"/>
      <c r="R43" s="162"/>
      <c r="S43" s="134"/>
      <c r="T43" s="134"/>
      <c r="U43" s="134"/>
      <c r="V43" s="134"/>
      <c r="W43" s="134"/>
      <c r="X43" s="134"/>
      <c r="Y43" s="134"/>
      <c r="Z43" s="134"/>
    </row>
    <row r="44" spans="1:217" ht="21" customHeight="1" thickBot="1">
      <c r="B44" s="375"/>
      <c r="C44" s="376" t="s">
        <v>121</v>
      </c>
      <c r="D44" s="377"/>
      <c r="E44" s="378"/>
      <c r="F44" s="379"/>
      <c r="G44" s="379"/>
      <c r="H44" s="379"/>
      <c r="I44" s="380"/>
      <c r="J44" s="184" t="s">
        <v>122</v>
      </c>
      <c r="K44" s="183"/>
      <c r="L44" s="183"/>
      <c r="M44" s="183"/>
      <c r="N44" s="183"/>
      <c r="O44" s="183"/>
      <c r="P44" s="183"/>
      <c r="R44" s="162"/>
      <c r="S44" s="134"/>
      <c r="T44" s="134"/>
      <c r="U44" s="134"/>
      <c r="V44" s="134"/>
      <c r="W44" s="134"/>
      <c r="X44" s="134"/>
      <c r="Y44" s="134"/>
      <c r="Z44" s="134"/>
    </row>
    <row r="45" spans="1:217" s="178" customFormat="1" ht="30" customHeight="1" thickBot="1">
      <c r="R45" s="180"/>
      <c r="S45" s="179"/>
      <c r="T45" s="179"/>
      <c r="U45" s="179"/>
      <c r="V45" s="179"/>
      <c r="W45" s="179"/>
      <c r="X45" s="179"/>
      <c r="Y45" s="179"/>
      <c r="Z45" s="179"/>
    </row>
    <row r="46" spans="1:217" ht="15" thickBot="1">
      <c r="B46" s="323" t="s">
        <v>123</v>
      </c>
      <c r="C46" s="324"/>
      <c r="D46" s="325"/>
      <c r="E46" s="11" t="str">
        <f>CHECKシート!C6</f>
        <v>NG</v>
      </c>
      <c r="F46" s="178"/>
      <c r="G46" s="178"/>
      <c r="H46" s="178"/>
      <c r="I46" s="178"/>
      <c r="J46" s="178"/>
      <c r="K46" s="178"/>
      <c r="L46" s="178"/>
      <c r="M46" s="178"/>
      <c r="N46" s="178"/>
      <c r="O46" s="178"/>
      <c r="P46" s="178"/>
      <c r="R46" s="162"/>
      <c r="S46" s="134"/>
      <c r="T46" s="132"/>
      <c r="U46" s="132"/>
      <c r="V46" s="132"/>
    </row>
    <row r="47" spans="1:217" s="178" customFormat="1"/>
    <row r="48" spans="1:217" s="178" customFormat="1"/>
    <row r="49" s="178" customFormat="1"/>
    <row r="50" s="178" customFormat="1"/>
    <row r="51" s="178" customFormat="1"/>
    <row r="52" s="178" customFormat="1"/>
    <row r="53" s="178" customFormat="1"/>
    <row r="54" s="178" customFormat="1"/>
    <row r="55" s="178" customFormat="1"/>
    <row r="56" s="178" customFormat="1"/>
    <row r="57" s="178" customFormat="1"/>
    <row r="58" s="178" customFormat="1"/>
    <row r="59" s="178" customFormat="1"/>
    <row r="60" s="178" customFormat="1"/>
    <row r="61" s="178" customFormat="1"/>
    <row r="62" s="178" customFormat="1"/>
    <row r="63" s="178" customFormat="1"/>
    <row r="64" s="178" customFormat="1"/>
    <row r="65" s="178" customFormat="1"/>
    <row r="66" s="178" customFormat="1"/>
    <row r="67" s="178" customFormat="1"/>
    <row r="68" s="178" customFormat="1"/>
    <row r="69" s="178" customFormat="1"/>
    <row r="70" s="178" customFormat="1"/>
    <row r="71" s="178" customFormat="1"/>
    <row r="72" s="178" customFormat="1"/>
    <row r="73" s="178" customFormat="1"/>
    <row r="74" s="178" customFormat="1"/>
    <row r="75" s="178" customFormat="1"/>
    <row r="76" s="178" customFormat="1"/>
    <row r="77" s="178" customFormat="1"/>
    <row r="78" s="178" customFormat="1"/>
    <row r="79" s="178" customFormat="1"/>
    <row r="80" s="178" customFormat="1"/>
    <row r="81" s="178" customFormat="1"/>
    <row r="82" s="178" customFormat="1"/>
    <row r="83" s="178" customFormat="1"/>
    <row r="84" s="178" customFormat="1"/>
    <row r="85" s="178" customFormat="1"/>
    <row r="86" s="178" customFormat="1"/>
    <row r="87" s="178" customFormat="1"/>
    <row r="88" s="178" customFormat="1"/>
    <row r="89" s="178" customFormat="1"/>
    <row r="90" s="178" customFormat="1"/>
    <row r="91" s="178" customFormat="1"/>
    <row r="92" s="178" customFormat="1"/>
    <row r="93" s="178" customFormat="1"/>
    <row r="94" s="178" customFormat="1"/>
    <row r="95" s="178" customFormat="1"/>
    <row r="96" s="178" customFormat="1"/>
    <row r="97" s="178" customFormat="1"/>
    <row r="98" s="178" customFormat="1"/>
    <row r="99" s="178" customFormat="1"/>
    <row r="100" s="178" customFormat="1"/>
    <row r="101" s="178" customFormat="1"/>
    <row r="102" s="178" customFormat="1"/>
    <row r="103" s="178" customFormat="1"/>
    <row r="104" s="178" customFormat="1"/>
    <row r="105" s="178" customFormat="1"/>
    <row r="106" s="178" customFormat="1"/>
    <row r="107" s="178" customFormat="1"/>
    <row r="108" s="178" customFormat="1"/>
    <row r="109" s="178" customFormat="1"/>
    <row r="110" s="178" customFormat="1"/>
    <row r="111" s="178" customFormat="1"/>
    <row r="112" s="178" customFormat="1"/>
    <row r="113" s="178" customFormat="1"/>
    <row r="114" s="178" customFormat="1"/>
    <row r="115" s="178" customFormat="1"/>
    <row r="116" s="178" customFormat="1"/>
    <row r="117" s="178" customFormat="1"/>
    <row r="118" s="178" customFormat="1"/>
    <row r="119" s="178" customFormat="1"/>
    <row r="120" s="178" customFormat="1"/>
    <row r="121" s="178" customFormat="1"/>
    <row r="122" s="178" customFormat="1"/>
    <row r="123" s="178" customFormat="1"/>
    <row r="124" s="178" customFormat="1"/>
    <row r="125" s="178" customFormat="1"/>
    <row r="126" s="178" customFormat="1"/>
    <row r="127" s="178" customFormat="1"/>
    <row r="128" s="178" customFormat="1"/>
    <row r="129" s="178" customFormat="1"/>
    <row r="130" s="178" customFormat="1"/>
    <row r="131" s="178" customFormat="1"/>
    <row r="132" s="178" customFormat="1"/>
    <row r="133" s="178" customFormat="1"/>
    <row r="134" s="178" customFormat="1"/>
    <row r="135" s="178" customFormat="1"/>
    <row r="136" s="178" customFormat="1"/>
    <row r="137" s="178" customFormat="1"/>
    <row r="138" s="178" customFormat="1"/>
    <row r="139" s="178" customFormat="1"/>
    <row r="140" s="178" customFormat="1"/>
    <row r="141" s="178" customFormat="1"/>
    <row r="142" s="178" customFormat="1"/>
    <row r="143" s="178" customFormat="1"/>
    <row r="144" s="178" customFormat="1"/>
    <row r="145" s="178" customFormat="1"/>
    <row r="146" s="178" customFormat="1"/>
    <row r="147" s="178" customFormat="1"/>
    <row r="148" s="178" customFormat="1"/>
    <row r="149" s="178" customFormat="1"/>
    <row r="150" s="178" customFormat="1"/>
    <row r="151" s="178" customFormat="1"/>
    <row r="152" s="178" customFormat="1"/>
    <row r="153" s="178" customFormat="1"/>
    <row r="154" s="178" customFormat="1"/>
    <row r="155" s="178" customFormat="1"/>
    <row r="156" s="178" customFormat="1"/>
    <row r="157" s="178" customFormat="1"/>
    <row r="158" s="178" customFormat="1"/>
    <row r="159" s="178" customFormat="1"/>
    <row r="160" s="178" customFormat="1"/>
    <row r="161" s="178" customFormat="1"/>
    <row r="162" s="178" customFormat="1"/>
    <row r="163" s="178" customFormat="1"/>
    <row r="164" s="178" customFormat="1"/>
    <row r="165" s="178" customFormat="1"/>
    <row r="166" s="178" customFormat="1"/>
    <row r="167" s="178" customFormat="1"/>
    <row r="168" s="178" customFormat="1"/>
    <row r="169" s="178" customFormat="1"/>
    <row r="170" s="178" customFormat="1"/>
    <row r="171" s="178" customFormat="1"/>
    <row r="172" s="178" customFormat="1"/>
    <row r="173" s="178" customFormat="1"/>
    <row r="174" s="178" customFormat="1"/>
    <row r="175" s="178" customFormat="1"/>
    <row r="176" s="178" customFormat="1"/>
    <row r="177" s="178" customFormat="1"/>
    <row r="178" s="178" customFormat="1"/>
    <row r="179" s="178" customFormat="1"/>
    <row r="180" s="178" customFormat="1"/>
    <row r="181" s="178" customFormat="1"/>
    <row r="182" s="178" customFormat="1"/>
    <row r="183" s="178" customFormat="1"/>
    <row r="184" s="178" customFormat="1"/>
    <row r="185" s="178" customFormat="1"/>
    <row r="186" s="178" customFormat="1"/>
    <row r="187" s="178" customFormat="1"/>
    <row r="188" s="178" customFormat="1"/>
    <row r="189" s="178" customFormat="1"/>
    <row r="190" s="178" customFormat="1"/>
    <row r="191" s="178" customFormat="1"/>
    <row r="192" s="178" customFormat="1"/>
    <row r="193" s="178" customFormat="1"/>
    <row r="194" s="178" customFormat="1"/>
    <row r="195" s="178" customFormat="1"/>
    <row r="196" s="178" customFormat="1"/>
    <row r="197" s="178" customFormat="1"/>
    <row r="198" s="178" customFormat="1"/>
    <row r="199" s="178" customFormat="1"/>
    <row r="200" s="178" customFormat="1"/>
    <row r="201" s="178" customFormat="1"/>
    <row r="202" s="178" customFormat="1"/>
    <row r="203" s="178" customFormat="1"/>
    <row r="204" s="178" customFormat="1"/>
    <row r="205" s="178" customFormat="1"/>
    <row r="206" s="178" customFormat="1"/>
    <row r="207" s="178" customFormat="1"/>
    <row r="208" s="178" customFormat="1"/>
    <row r="209" s="178" customFormat="1"/>
    <row r="210" s="178" customFormat="1"/>
    <row r="211" s="178" customFormat="1"/>
    <row r="212" s="178" customFormat="1"/>
    <row r="213" s="178" customFormat="1"/>
    <row r="214" s="178" customFormat="1"/>
    <row r="215" s="178" customFormat="1"/>
    <row r="216" s="178" customFormat="1"/>
    <row r="217" s="178" customFormat="1"/>
    <row r="218" s="178" customFormat="1"/>
    <row r="219" s="178" customFormat="1"/>
    <row r="220" s="178" customFormat="1"/>
    <row r="221" s="178" customFormat="1"/>
    <row r="222" s="178" customFormat="1"/>
    <row r="223" s="178" customFormat="1"/>
    <row r="224" s="178" customFormat="1"/>
    <row r="225" s="178" customFormat="1"/>
    <row r="226" s="178" customFormat="1"/>
    <row r="227" s="178" customFormat="1"/>
    <row r="228" s="178" customFormat="1"/>
    <row r="229" s="178" customFormat="1"/>
    <row r="230" s="178" customFormat="1"/>
    <row r="231" s="178" customFormat="1"/>
    <row r="232" s="178" customFormat="1"/>
    <row r="233" s="178" customFormat="1"/>
    <row r="234" s="178" customFormat="1"/>
    <row r="235" s="178" customFormat="1"/>
    <row r="236" s="178" customFormat="1"/>
    <row r="237" s="178" customFormat="1"/>
    <row r="238" s="178" customFormat="1"/>
    <row r="239" s="178" customFormat="1"/>
    <row r="240" s="178" customFormat="1"/>
    <row r="241" s="178" customFormat="1"/>
    <row r="242" s="178" customFormat="1"/>
    <row r="243" s="178" customFormat="1"/>
    <row r="244" s="178" customFormat="1"/>
    <row r="245" s="178" customFormat="1"/>
    <row r="246" s="178" customFormat="1"/>
    <row r="247" s="178" customFormat="1"/>
    <row r="248" s="178" customFormat="1"/>
    <row r="249" s="178" customFormat="1"/>
    <row r="250" s="178" customFormat="1"/>
    <row r="251" s="178" customFormat="1"/>
    <row r="252" s="178" customFormat="1"/>
    <row r="253" s="178" customFormat="1"/>
    <row r="254" s="178" customFormat="1"/>
    <row r="255" s="178" customFormat="1"/>
    <row r="256" s="178" customFormat="1"/>
    <row r="257" s="178" customFormat="1"/>
    <row r="258" s="178" customFormat="1"/>
    <row r="259" s="178" customFormat="1"/>
    <row r="260" s="178" customFormat="1"/>
    <row r="261" s="178" customFormat="1"/>
    <row r="262" s="178" customFormat="1"/>
    <row r="263" s="178" customFormat="1"/>
    <row r="264" s="178" customFormat="1"/>
    <row r="265" s="178" customFormat="1"/>
    <row r="266" s="178" customFormat="1"/>
    <row r="267" s="178" customFormat="1"/>
    <row r="268" s="178" customFormat="1"/>
    <row r="269" s="178" customFormat="1"/>
    <row r="270" s="178" customFormat="1"/>
    <row r="271" s="178" customFormat="1"/>
    <row r="272" s="178" customFormat="1"/>
    <row r="273" s="178" customFormat="1"/>
    <row r="274" s="178" customFormat="1"/>
    <row r="275" s="178" customFormat="1"/>
    <row r="276" s="178" customFormat="1"/>
    <row r="277" s="178" customFormat="1"/>
    <row r="278" s="178" customFormat="1"/>
    <row r="279" s="178" customFormat="1"/>
    <row r="280" s="178" customFormat="1"/>
    <row r="281" s="178" customFormat="1"/>
    <row r="282" s="178" customFormat="1"/>
    <row r="283" s="178" customFormat="1"/>
    <row r="284" s="178" customFormat="1"/>
    <row r="285" s="178" customFormat="1"/>
    <row r="286" s="178" customFormat="1"/>
    <row r="287" s="178" customFormat="1"/>
    <row r="288" s="178" customFormat="1"/>
    <row r="289" s="178" customFormat="1"/>
    <row r="290" s="178" customFormat="1"/>
    <row r="291" s="178" customFormat="1"/>
    <row r="292" s="178" customFormat="1"/>
    <row r="293" s="178" customFormat="1"/>
    <row r="294" s="178" customFormat="1"/>
    <row r="295" s="178" customFormat="1"/>
    <row r="296" s="178" customFormat="1"/>
    <row r="297" s="178" customFormat="1"/>
    <row r="298" s="178" customFormat="1"/>
    <row r="299" s="178" customFormat="1"/>
    <row r="300" s="178" customFormat="1"/>
    <row r="301" s="178" customFormat="1"/>
    <row r="302" s="178" customFormat="1"/>
    <row r="303" s="178" customFormat="1"/>
    <row r="304" s="178" customFormat="1"/>
    <row r="305" s="178" customFormat="1"/>
    <row r="306" s="178" customFormat="1"/>
    <row r="307" s="178" customFormat="1"/>
    <row r="308" s="178" customFormat="1"/>
    <row r="309" s="178" customFormat="1"/>
    <row r="310" s="178" customFormat="1"/>
    <row r="311" s="178" customFormat="1"/>
    <row r="312" s="178" customFormat="1"/>
    <row r="313" s="178" customFormat="1"/>
    <row r="314" s="178" customFormat="1"/>
    <row r="315" s="178" customFormat="1"/>
    <row r="316" s="178" customFormat="1"/>
    <row r="317" s="178" customFormat="1"/>
    <row r="318" s="178" customFormat="1"/>
    <row r="319" s="178" customFormat="1"/>
    <row r="320" s="178" customFormat="1"/>
    <row r="321" s="178" customFormat="1"/>
    <row r="322" s="178" customFormat="1"/>
    <row r="323" s="178" customFormat="1"/>
    <row r="324" s="178" customFormat="1"/>
    <row r="325" s="178" customFormat="1"/>
    <row r="326" s="178" customFormat="1"/>
    <row r="327" s="178" customFormat="1"/>
    <row r="328" s="178" customFormat="1"/>
    <row r="329" s="178" customFormat="1"/>
    <row r="330" s="178" customFormat="1"/>
    <row r="331" s="178" customFormat="1"/>
    <row r="332" s="178" customFormat="1"/>
    <row r="333" s="178" customFormat="1"/>
    <row r="334" s="178" customFormat="1"/>
    <row r="335" s="178" customFormat="1"/>
    <row r="336" s="178" customFormat="1"/>
    <row r="337" s="178" customFormat="1"/>
    <row r="338" s="178" customFormat="1"/>
    <row r="339" s="178" customFormat="1"/>
    <row r="340" s="178" customFormat="1"/>
    <row r="341" s="178" customFormat="1"/>
    <row r="342" s="178" customFormat="1"/>
    <row r="343" s="178" customFormat="1"/>
    <row r="344" s="178" customFormat="1"/>
    <row r="345" s="178" customFormat="1"/>
    <row r="346" s="178" customFormat="1"/>
    <row r="347" s="178" customFormat="1"/>
    <row r="348" s="178" customFormat="1"/>
    <row r="349" s="178" customFormat="1"/>
    <row r="350" s="178" customFormat="1"/>
    <row r="351" s="178" customFormat="1"/>
    <row r="352" s="178" customFormat="1"/>
    <row r="353" s="178" customFormat="1"/>
    <row r="354" s="178" customFormat="1"/>
    <row r="355" s="178" customFormat="1"/>
    <row r="356" s="178" customFormat="1"/>
    <row r="357" s="178" customFormat="1"/>
    <row r="358" s="178" customFormat="1"/>
    <row r="359" s="178" customFormat="1"/>
    <row r="360" s="178" customFormat="1"/>
    <row r="361" s="178" customFormat="1"/>
    <row r="362" s="178" customFormat="1"/>
    <row r="363" s="178" customFormat="1"/>
    <row r="364" s="178" customFormat="1"/>
    <row r="365" s="178" customFormat="1"/>
    <row r="366" s="178" customFormat="1"/>
    <row r="367" s="178" customFormat="1"/>
    <row r="368" s="178" customFormat="1"/>
    <row r="369" s="178" customFormat="1"/>
    <row r="370" s="178" customFormat="1"/>
    <row r="371" s="178" customFormat="1"/>
    <row r="372" s="178" customFormat="1"/>
    <row r="373" s="178" customFormat="1"/>
    <row r="374" s="178" customFormat="1"/>
    <row r="375" s="178" customFormat="1"/>
    <row r="376" s="178" customFormat="1"/>
    <row r="377" s="178" customFormat="1"/>
    <row r="378" s="178" customFormat="1"/>
    <row r="379" s="178" customFormat="1"/>
    <row r="380" s="178" customFormat="1"/>
    <row r="381" s="178" customFormat="1"/>
    <row r="382" s="178" customFormat="1"/>
    <row r="383" s="178" customFormat="1"/>
    <row r="384" s="178" customFormat="1"/>
    <row r="385" s="178" customFormat="1"/>
    <row r="386" s="178" customFormat="1"/>
    <row r="387" s="178" customFormat="1"/>
    <row r="388" s="178" customFormat="1"/>
    <row r="389" s="178" customFormat="1"/>
    <row r="390" s="178" customFormat="1"/>
    <row r="391" s="178" customFormat="1"/>
    <row r="392" s="178" customFormat="1"/>
    <row r="393" s="178" customFormat="1"/>
    <row r="394" s="178" customFormat="1"/>
    <row r="395" s="178" customFormat="1"/>
    <row r="396" s="178" customFormat="1"/>
    <row r="397" s="178" customFormat="1"/>
    <row r="398" s="178" customFormat="1"/>
    <row r="399" s="178" customFormat="1"/>
    <row r="400" s="178" customFormat="1"/>
    <row r="401" s="178" customFormat="1"/>
    <row r="402" s="178" customFormat="1"/>
    <row r="403" s="178" customFormat="1"/>
    <row r="404" s="178" customFormat="1"/>
    <row r="405" s="178" customFormat="1"/>
    <row r="406" s="178" customFormat="1"/>
    <row r="407" s="178" customFormat="1"/>
    <row r="408" s="178" customFormat="1"/>
    <row r="409" s="178" customFormat="1"/>
    <row r="410" s="178" customFormat="1"/>
    <row r="411" s="178" customFormat="1"/>
    <row r="412" s="178" customFormat="1"/>
    <row r="413" s="178" customFormat="1"/>
    <row r="414" s="178" customFormat="1"/>
    <row r="415" s="178" customFormat="1"/>
    <row r="416" s="178" customFormat="1"/>
    <row r="417" s="178" customFormat="1"/>
    <row r="418" s="178" customFormat="1"/>
    <row r="419" s="178" customFormat="1"/>
    <row r="420" s="178" customFormat="1"/>
    <row r="421" s="178" customFormat="1"/>
    <row r="422" s="178" customFormat="1"/>
    <row r="423" s="178" customFormat="1"/>
    <row r="424" s="178" customFormat="1"/>
    <row r="425" s="178" customFormat="1"/>
    <row r="426" s="178" customFormat="1"/>
    <row r="427" s="178" customFormat="1"/>
    <row r="428" s="178" customFormat="1"/>
    <row r="429" s="178" customFormat="1"/>
    <row r="430" s="178" customFormat="1"/>
    <row r="431" s="178" customFormat="1"/>
    <row r="432" s="178" customFormat="1"/>
    <row r="433" s="178" customFormat="1"/>
    <row r="434" s="178" customFormat="1"/>
    <row r="435" s="178" customFormat="1"/>
    <row r="436" s="178" customFormat="1"/>
    <row r="437" s="178" customFormat="1"/>
    <row r="438" s="178" customFormat="1"/>
    <row r="439" s="178" customFormat="1"/>
    <row r="440" s="178" customFormat="1"/>
    <row r="441" s="178" customFormat="1"/>
    <row r="442" s="178" customFormat="1"/>
    <row r="443" s="178" customFormat="1"/>
    <row r="444" s="178" customFormat="1"/>
  </sheetData>
  <sheetProtection selectLockedCells="1"/>
  <mergeCells count="87">
    <mergeCell ref="E39:H39"/>
    <mergeCell ref="I39:L39"/>
    <mergeCell ref="M39:P39"/>
    <mergeCell ref="B39:D39"/>
    <mergeCell ref="E38:H38"/>
    <mergeCell ref="I38:L38"/>
    <mergeCell ref="B34:D35"/>
    <mergeCell ref="E34:F34"/>
    <mergeCell ref="E35:F35"/>
    <mergeCell ref="B33:D33"/>
    <mergeCell ref="R38:S38"/>
    <mergeCell ref="B38:D38"/>
    <mergeCell ref="M38:P38"/>
    <mergeCell ref="E29:P29"/>
    <mergeCell ref="E30:P30"/>
    <mergeCell ref="B29:C30"/>
    <mergeCell ref="G35:M35"/>
    <mergeCell ref="B40:B44"/>
    <mergeCell ref="C44:D44"/>
    <mergeCell ref="E44:I44"/>
    <mergeCell ref="E33:F33"/>
    <mergeCell ref="B31:D31"/>
    <mergeCell ref="E31:H31"/>
    <mergeCell ref="E36:F36"/>
    <mergeCell ref="B32:D32"/>
    <mergeCell ref="B36:D37"/>
    <mergeCell ref="E37:F37"/>
    <mergeCell ref="G37:M37"/>
    <mergeCell ref="E32:F32"/>
    <mergeCell ref="S20:V22"/>
    <mergeCell ref="C18:C21"/>
    <mergeCell ref="E21:P21"/>
    <mergeCell ref="B1:P1"/>
    <mergeCell ref="B12:D12"/>
    <mergeCell ref="E10:G10"/>
    <mergeCell ref="E11:G11"/>
    <mergeCell ref="E9:H9"/>
    <mergeCell ref="E12:P12"/>
    <mergeCell ref="B8:D8"/>
    <mergeCell ref="B9:D9"/>
    <mergeCell ref="B10:D10"/>
    <mergeCell ref="B11:D11"/>
    <mergeCell ref="E8:G8"/>
    <mergeCell ref="B2:P2"/>
    <mergeCell ref="B3:P3"/>
    <mergeCell ref="C28:D28"/>
    <mergeCell ref="E24:P24"/>
    <mergeCell ref="C25:C27"/>
    <mergeCell ref="E26:P26"/>
    <mergeCell ref="E27:P27"/>
    <mergeCell ref="B13:D13"/>
    <mergeCell ref="E13:P13"/>
    <mergeCell ref="U13:Z13"/>
    <mergeCell ref="E23:P23"/>
    <mergeCell ref="B46:D46"/>
    <mergeCell ref="C42:D42"/>
    <mergeCell ref="C43:D43"/>
    <mergeCell ref="E43:I43"/>
    <mergeCell ref="E42:I42"/>
    <mergeCell ref="C40:D40"/>
    <mergeCell ref="C41:D41"/>
    <mergeCell ref="E40:I40"/>
    <mergeCell ref="E41:I41"/>
    <mergeCell ref="E18:P18"/>
    <mergeCell ref="E19:P19"/>
    <mergeCell ref="B15:B28"/>
    <mergeCell ref="R25:R26"/>
    <mergeCell ref="B14:D14"/>
    <mergeCell ref="F14:P14"/>
    <mergeCell ref="C15:C17"/>
    <mergeCell ref="E15:P15"/>
    <mergeCell ref="E16:P16"/>
    <mergeCell ref="C22:C24"/>
    <mergeCell ref="E22:P22"/>
    <mergeCell ref="R19:Z19"/>
    <mergeCell ref="E20:P20"/>
    <mergeCell ref="F25:P25"/>
    <mergeCell ref="U16:Z16"/>
    <mergeCell ref="E17:P17"/>
    <mergeCell ref="S23:V23"/>
    <mergeCell ref="U14:Z14"/>
    <mergeCell ref="U15:Z15"/>
    <mergeCell ref="AC13:AH13"/>
    <mergeCell ref="AC14:AH14"/>
    <mergeCell ref="AC15:AH15"/>
    <mergeCell ref="AC16:AH16"/>
    <mergeCell ref="AC17:AH17"/>
  </mergeCells>
  <phoneticPr fontId="2"/>
  <dataValidations count="15">
    <dataValidation type="list" errorStyle="warning" allowBlank="1" showInputMessage="1" showErrorMessage="1" errorTitle="あれっ！違います" error="プルダウンで選んでもらえますか～" promptTitle="地区を選択してください" sqref="E8:G8" xr:uid="{00000000-0002-0000-0100-000000000000}">
      <formula1>AB8:AF8</formula1>
    </dataValidation>
    <dataValidation imeMode="halfAlpha" allowBlank="1" showInputMessage="1" showErrorMessage="1" sqref="E41:E44" xr:uid="{00000000-0002-0000-0100-000001000000}"/>
    <dataValidation imeMode="on" allowBlank="1" showInputMessage="1" showErrorMessage="1" sqref="E30:P30 E13:P13 E26:P27 E16:P16 E19:P19 E23:P23" xr:uid="{00000000-0002-0000-0100-000002000000}"/>
    <dataValidation type="list" imeMode="on" allowBlank="1" showInputMessage="1" showErrorMessage="1" sqref="E28" xr:uid="{00000000-0002-0000-0100-000003000000}">
      <formula1>$T$28:$U$28</formula1>
    </dataValidation>
    <dataValidation type="list" errorStyle="warning" allowBlank="1" showInputMessage="1" showErrorMessage="1" errorTitle="ありゃ！違います" error="ごめんなさい！！！プルダウンで選んでください。課題曲は算用数字ではエラーします。" sqref="E14" xr:uid="{00000000-0002-0000-0100-000004000000}">
      <formula1>$AB$12:$AE$12</formula1>
    </dataValidation>
    <dataValidation imeMode="hiragana" allowBlank="1" showInputMessage="1" showErrorMessage="1" sqref="E29:P29 E18:P18 E22:P22" xr:uid="{00000000-0002-0000-0100-000005000000}"/>
    <dataValidation type="whole" allowBlank="1" showInputMessage="1" showErrorMessage="1" sqref="E31" xr:uid="{00000000-0002-0000-0100-000006000000}">
      <formula1>1</formula1>
      <formula2>100</formula2>
    </dataValidation>
    <dataValidation type="list" errorStyle="warning" allowBlank="1" showInputMessage="1" showErrorMessage="1" errorTitle="ありゃ！違います！" error="プルダウンで選んでくださいね！" sqref="E25" xr:uid="{00000000-0002-0000-0100-000009000000}">
      <formula1>$T$25:$T$27</formula1>
    </dataValidation>
    <dataValidation type="list" errorStyle="warning" allowBlank="1" showInputMessage="1" showErrorMessage="1" errorTitle="ありゃ！違います" error="有無をプルダウンで選んでください" sqref="E32:F32" xr:uid="{00000000-0002-0000-0100-00000A000000}">
      <formula1>$T$28:$U$28</formula1>
    </dataValidation>
    <dataValidation imeMode="hiragana" allowBlank="1" showInputMessage="1" showErrorMessage="1" errorTitle="ありゃ！違います" error="ひらがなでふりがなをお願いします。" sqref="E12" xr:uid="{00000000-0002-0000-0100-00000B000000}"/>
    <dataValidation imeMode="hiragana" allowBlank="1" showInputMessage="1" showErrorMessage="1" errorTitle="ありゃ！違います" error="ひらがなで入力してください。" sqref="E15:P15" xr:uid="{00000000-0002-0000-0100-00000C000000}"/>
    <dataValidation imeMode="halfAlpha" allowBlank="1" showInputMessage="1" showErrorMessage="1" errorTitle="ありゃ！" error="すみません！全角ではなく半角でお願いします。" sqref="E24:P24 E17:P17 E20:E21 F20:P20" xr:uid="{00000000-0002-0000-0100-00000D000000}"/>
    <dataValidation type="list" allowBlank="1" showInputMessage="1" showErrorMessage="1" sqref="E33:F33" xr:uid="{00000000-0002-0000-0100-00000E000000}">
      <formula1>$T$29:$U$29</formula1>
    </dataValidation>
    <dataValidation type="list" errorStyle="warning" allowBlank="1" showInputMessage="1" showErrorMessage="1" errorTitle="ありゃ～！違います" error="プルダウンで選んでいただけますか～" sqref="E10:G10" xr:uid="{00000000-0002-0000-0100-000007000000}">
      <formula1>$AB$10:$AG$10</formula1>
    </dataValidation>
    <dataValidation type="list" errorStyle="warning" allowBlank="1" showInputMessage="1" showErrorMessage="1" errorTitle="ありゃ！違います" error="プルダウンで選んでね" sqref="E11:G11" xr:uid="{00000000-0002-0000-0100-000008000000}">
      <formula1>$AB$11:$AD$11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6"/>
  <sheetViews>
    <sheetView showGridLines="0" topLeftCell="M2" zoomScaleNormal="100" workbookViewId="0">
      <selection activeCell="D6" sqref="D6:E6"/>
    </sheetView>
  </sheetViews>
  <sheetFormatPr defaultRowHeight="13.2"/>
  <cols>
    <col min="1" max="1" width="5.44140625" hidden="1" customWidth="1"/>
    <col min="2" max="2" width="4.6640625" hidden="1" customWidth="1"/>
    <col min="3" max="3" width="9" customWidth="1"/>
    <col min="20" max="20" width="0" hidden="1" customWidth="1"/>
    <col min="26" max="26" width="9.44140625" bestFit="1" customWidth="1"/>
  </cols>
  <sheetData>
    <row r="1" spans="1:36" ht="14.4" hidden="1" customHeight="1">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row>
    <row r="2" spans="1:36" ht="11.4" customHeight="1">
      <c r="A2" s="413" t="s">
        <v>23</v>
      </c>
      <c r="B2" s="413" t="s">
        <v>30</v>
      </c>
      <c r="C2" s="413" t="s">
        <v>32</v>
      </c>
      <c r="D2" s="413" t="s">
        <v>39</v>
      </c>
      <c r="E2" s="413" t="s">
        <v>186</v>
      </c>
      <c r="F2" s="413" t="s">
        <v>49</v>
      </c>
      <c r="G2" s="413" t="s">
        <v>51</v>
      </c>
      <c r="H2" s="416" t="s">
        <v>187</v>
      </c>
      <c r="I2" s="416"/>
      <c r="J2" s="416"/>
      <c r="K2" s="417" t="s">
        <v>188</v>
      </c>
      <c r="L2" s="418"/>
      <c r="M2" s="418"/>
      <c r="N2" s="419"/>
      <c r="O2" s="416" t="s">
        <v>189</v>
      </c>
      <c r="P2" s="416"/>
      <c r="Q2" s="416"/>
      <c r="R2" s="416" t="s">
        <v>190</v>
      </c>
      <c r="S2" s="416"/>
      <c r="T2" s="416"/>
      <c r="U2" s="413" t="s">
        <v>191</v>
      </c>
      <c r="V2" s="416" t="s">
        <v>192</v>
      </c>
      <c r="W2" s="416"/>
      <c r="X2" s="413" t="s">
        <v>130</v>
      </c>
      <c r="Y2" s="413" t="s">
        <v>92</v>
      </c>
      <c r="Z2" s="416" t="s">
        <v>193</v>
      </c>
      <c r="AA2" s="416"/>
      <c r="AB2" s="416"/>
      <c r="AC2" s="416" t="s">
        <v>102</v>
      </c>
      <c r="AD2" s="416"/>
      <c r="AE2" s="416"/>
      <c r="AF2" s="416"/>
      <c r="AG2" s="416" t="s">
        <v>116</v>
      </c>
      <c r="AH2" s="416"/>
      <c r="AI2" s="416"/>
      <c r="AJ2" s="416"/>
    </row>
    <row r="3" spans="1:36" ht="15" customHeight="1" thickBot="1">
      <c r="A3" s="414"/>
      <c r="B3" s="414"/>
      <c r="C3" s="414"/>
      <c r="D3" s="414"/>
      <c r="E3" s="414"/>
      <c r="F3" s="414"/>
      <c r="G3" s="414"/>
      <c r="H3" s="23" t="s">
        <v>186</v>
      </c>
      <c r="I3" s="23" t="s">
        <v>56</v>
      </c>
      <c r="J3" s="23" t="s">
        <v>194</v>
      </c>
      <c r="K3" s="23" t="s">
        <v>186</v>
      </c>
      <c r="L3" s="23" t="s">
        <v>56</v>
      </c>
      <c r="M3" s="23" t="s">
        <v>194</v>
      </c>
      <c r="N3" s="23" t="s">
        <v>241</v>
      </c>
      <c r="O3" s="23" t="s">
        <v>186</v>
      </c>
      <c r="P3" s="23" t="s">
        <v>56</v>
      </c>
      <c r="Q3" s="23" t="s">
        <v>194</v>
      </c>
      <c r="R3" s="23" t="s">
        <v>69</v>
      </c>
      <c r="S3" s="23" t="s">
        <v>73</v>
      </c>
      <c r="T3" s="23" t="s">
        <v>76</v>
      </c>
      <c r="U3" s="414"/>
      <c r="V3" s="23" t="s">
        <v>186</v>
      </c>
      <c r="W3" s="23" t="s">
        <v>88</v>
      </c>
      <c r="X3" s="414"/>
      <c r="Y3" s="414"/>
      <c r="Z3" s="23" t="s">
        <v>195</v>
      </c>
      <c r="AA3" s="23" t="s">
        <v>101</v>
      </c>
      <c r="AB3" s="23" t="s">
        <v>196</v>
      </c>
      <c r="AC3" s="27" t="s">
        <v>197</v>
      </c>
      <c r="AD3" s="23" t="s">
        <v>196</v>
      </c>
      <c r="AE3" s="23" t="s">
        <v>101</v>
      </c>
      <c r="AF3" s="23" t="s">
        <v>196</v>
      </c>
      <c r="AG3" s="23" t="s">
        <v>117</v>
      </c>
      <c r="AH3" s="23" t="s">
        <v>112</v>
      </c>
      <c r="AI3" s="23" t="s">
        <v>114</v>
      </c>
      <c r="AJ3" s="23" t="s">
        <v>198</v>
      </c>
    </row>
    <row r="4" spans="1:36" ht="12" hidden="1" customHeight="1" thickBot="1">
      <c r="A4" s="24">
        <f>IF(C4="大学","#",IF(C4="職場・一般","#",IF(C4="小学生","#",IF(C7=B13,"#",IF(C7=B11,"#",IF(C7=B12,"#",記入シート!E9))))))</f>
        <v>1</v>
      </c>
      <c r="B4" s="24">
        <f>IF(C4="大学","#",IF(C4="職場・一般","#",IF(C4="小学生","#",IF(C7=B13,"#",IF(C7=B11,"#",IF(C7=B12,"#",記入シート!E9))))))</f>
        <v>1</v>
      </c>
      <c r="C4" s="24">
        <f>記入シート!E10</f>
        <v>0</v>
      </c>
      <c r="D4" s="24">
        <f>IF(C4="小学生","***",IF(C4="小学生BF","***",記入シート!E11))</f>
        <v>0</v>
      </c>
      <c r="E4" s="24">
        <f>記入シート!E12</f>
        <v>0</v>
      </c>
      <c r="F4" s="24">
        <f>記入シート!E13</f>
        <v>0</v>
      </c>
      <c r="G4" s="24">
        <f>IF(C4="小学生","なし",IF(C4="小学生BF","なし",記入シート!E14))</f>
        <v>0</v>
      </c>
      <c r="H4" s="24">
        <f>記入シート!E15</f>
        <v>0</v>
      </c>
      <c r="I4" s="24">
        <f>記入シート!E16</f>
        <v>0</v>
      </c>
      <c r="J4" s="24">
        <f>記入シート!E17</f>
        <v>0</v>
      </c>
      <c r="K4" s="24">
        <f>記入シート!E18</f>
        <v>0</v>
      </c>
      <c r="L4" s="24">
        <f>記入シート!E19</f>
        <v>0</v>
      </c>
      <c r="M4" s="24">
        <f>記入シート!E20</f>
        <v>0</v>
      </c>
      <c r="N4" s="24">
        <f>記入シート!E21</f>
        <v>0</v>
      </c>
      <c r="O4" s="24">
        <f>記入シート!E22</f>
        <v>0</v>
      </c>
      <c r="P4" s="24">
        <f>記入シート!E23</f>
        <v>0</v>
      </c>
      <c r="Q4" s="24">
        <f>記入シート!E24</f>
        <v>0</v>
      </c>
      <c r="R4" s="24">
        <f>記入シート!E25</f>
        <v>0</v>
      </c>
      <c r="S4" s="24">
        <f>IF(R4="ウ","許諾先参照",記入シート!E26)</f>
        <v>0</v>
      </c>
      <c r="T4" s="24" t="str">
        <f>IF(R4="ウ",記入シート!E27,"不要")</f>
        <v>不要</v>
      </c>
      <c r="U4" s="24">
        <f>記入シート!E28</f>
        <v>0</v>
      </c>
      <c r="V4" s="24">
        <f>記入シート!E29</f>
        <v>0</v>
      </c>
      <c r="W4" s="24">
        <f>記入シート!E30</f>
        <v>0</v>
      </c>
      <c r="X4" s="24">
        <f>記入シート!E31</f>
        <v>0</v>
      </c>
      <c r="Y4" s="24">
        <f>記入シート!E32</f>
        <v>0</v>
      </c>
      <c r="Z4" s="24">
        <f>記入シート!G34</f>
        <v>0</v>
      </c>
      <c r="AA4" s="24">
        <f>記入シート!G35</f>
        <v>0</v>
      </c>
      <c r="AB4" s="24">
        <f>記入シート!N35</f>
        <v>0</v>
      </c>
      <c r="AC4" s="24">
        <f>記入シート!G36</f>
        <v>0</v>
      </c>
      <c r="AD4" s="24">
        <f>記入シート!I36</f>
        <v>0</v>
      </c>
      <c r="AE4" s="24">
        <f>記入シート!G37</f>
        <v>0</v>
      </c>
      <c r="AF4" s="24">
        <f>記入シート!N37</f>
        <v>0</v>
      </c>
      <c r="AG4" s="24">
        <f>記入シート!E40</f>
        <v>0</v>
      </c>
      <c r="AH4" s="24">
        <f>記入シート!E41</f>
        <v>0</v>
      </c>
      <c r="AI4" s="24">
        <f>記入シート!E42</f>
        <v>0</v>
      </c>
      <c r="AJ4" s="24">
        <f>記入シート!E43</f>
        <v>0</v>
      </c>
    </row>
    <row r="5" spans="1:36" ht="14.4" thickTop="1" thickBot="1">
      <c r="A5" s="25" t="str">
        <f t="shared" ref="A5:Y5" si="0">IF(A4=0,$B$7,$A$7)</f>
        <v>OK</v>
      </c>
      <c r="B5" s="25" t="str">
        <f t="shared" si="0"/>
        <v>OK</v>
      </c>
      <c r="C5" s="25" t="str">
        <f t="shared" si="0"/>
        <v>NG</v>
      </c>
      <c r="D5" s="25" t="str">
        <f t="shared" si="0"/>
        <v>NG</v>
      </c>
      <c r="E5" s="25" t="str">
        <f t="shared" si="0"/>
        <v>NG</v>
      </c>
      <c r="F5" s="25" t="str">
        <f t="shared" si="0"/>
        <v>NG</v>
      </c>
      <c r="G5" s="25" t="str">
        <f t="shared" si="0"/>
        <v>NG</v>
      </c>
      <c r="H5" s="25" t="str">
        <f t="shared" si="0"/>
        <v>NG</v>
      </c>
      <c r="I5" s="25" t="str">
        <f t="shared" si="0"/>
        <v>NG</v>
      </c>
      <c r="J5" s="25" t="str">
        <f t="shared" si="0"/>
        <v>NG</v>
      </c>
      <c r="K5" s="25" t="str">
        <f t="shared" si="0"/>
        <v>NG</v>
      </c>
      <c r="L5" s="25" t="str">
        <f t="shared" si="0"/>
        <v>NG</v>
      </c>
      <c r="M5" s="25" t="str">
        <f t="shared" si="0"/>
        <v>NG</v>
      </c>
      <c r="N5" s="25" t="str">
        <f t="shared" si="0"/>
        <v>NG</v>
      </c>
      <c r="O5" s="25" t="str">
        <f t="shared" si="0"/>
        <v>NG</v>
      </c>
      <c r="P5" s="25" t="str">
        <f t="shared" si="0"/>
        <v>NG</v>
      </c>
      <c r="Q5" s="25" t="str">
        <f t="shared" si="0"/>
        <v>NG</v>
      </c>
      <c r="R5" s="25" t="str">
        <f t="shared" si="0"/>
        <v>NG</v>
      </c>
      <c r="S5" s="25" t="str">
        <f t="shared" si="0"/>
        <v>NG</v>
      </c>
      <c r="T5" s="25" t="str">
        <f t="shared" si="0"/>
        <v>OK</v>
      </c>
      <c r="U5" s="25" t="str">
        <f t="shared" si="0"/>
        <v>NG</v>
      </c>
      <c r="V5" s="25" t="str">
        <f t="shared" si="0"/>
        <v>NG</v>
      </c>
      <c r="W5" s="25" t="str">
        <f t="shared" si="0"/>
        <v>NG</v>
      </c>
      <c r="X5" s="25" t="str">
        <f t="shared" si="0"/>
        <v>NG</v>
      </c>
      <c r="Y5" s="25" t="str">
        <f t="shared" si="0"/>
        <v>NG</v>
      </c>
      <c r="Z5" s="25" t="str">
        <f t="shared" ref="Z5:AB5" si="1">IF(Z4=0,$B$7,$A$7)</f>
        <v>NG</v>
      </c>
      <c r="AA5" s="25" t="str">
        <f t="shared" si="1"/>
        <v>NG</v>
      </c>
      <c r="AB5" s="25" t="str">
        <f t="shared" si="1"/>
        <v>NG</v>
      </c>
      <c r="AC5" s="25" t="str">
        <f>IF(記入シート!G36="",B7,CHECKシート!A7)</f>
        <v>NG</v>
      </c>
      <c r="AD5" s="25" t="str">
        <f>IF(記入シート!I36="",B7,CHECKシート!A7)</f>
        <v>NG</v>
      </c>
      <c r="AE5" s="25" t="str">
        <f>IF(AE4=0,$B$7,$A$7)</f>
        <v>NG</v>
      </c>
      <c r="AF5" s="25" t="str">
        <f>IF(記入シート!N37="",B7,CHECKシート!A7)</f>
        <v>NG</v>
      </c>
      <c r="AG5" s="25" t="str">
        <f>IF(AG4=0,$B$7,$A$7)</f>
        <v>NG</v>
      </c>
      <c r="AH5" s="25" t="str">
        <f>IF(AH4=0,$B$7,$A$7)</f>
        <v>NG</v>
      </c>
      <c r="AI5" s="25" t="str">
        <f>IF(AI4=0,$B$7,$A$7)</f>
        <v>NG</v>
      </c>
      <c r="AJ5" s="25" t="str">
        <f>IF(AJ4=0,$B$7,$A$7)</f>
        <v>NG</v>
      </c>
    </row>
    <row r="6" spans="1:36" ht="25.2" customHeight="1" thickTop="1" thickBot="1">
      <c r="A6" s="415" t="s">
        <v>199</v>
      </c>
      <c r="B6" s="415"/>
      <c r="C6" s="26" t="str">
        <f>IF(A8=36,"OK","NG")</f>
        <v>NG</v>
      </c>
      <c r="D6" s="415" t="s">
        <v>199</v>
      </c>
      <c r="E6" s="415"/>
    </row>
    <row r="7" spans="1:36" ht="28.95" hidden="1" customHeight="1" thickTop="1" thickBot="1">
      <c r="A7" t="s">
        <v>200</v>
      </c>
      <c r="B7" t="s">
        <v>201</v>
      </c>
      <c r="C7" t="str">
        <f>CONCATENATE(C4,D4)</f>
        <v>00</v>
      </c>
    </row>
    <row r="8" spans="1:36" ht="52.2" customHeight="1" thickTop="1">
      <c r="A8">
        <f>COUNTIF(A5:AJ5,A7)</f>
        <v>3</v>
      </c>
      <c r="B8" t="s">
        <v>202</v>
      </c>
    </row>
    <row r="9" spans="1:36" ht="24.6" customHeight="1">
      <c r="B9" t="s">
        <v>203</v>
      </c>
    </row>
    <row r="10" spans="1:36" ht="32.4" customHeight="1">
      <c r="B10" t="s">
        <v>204</v>
      </c>
    </row>
    <row r="11" spans="1:36" ht="21" customHeight="1">
      <c r="B11" t="s">
        <v>205</v>
      </c>
    </row>
    <row r="12" spans="1:36" ht="21" customHeight="1">
      <c r="B12" t="s">
        <v>206</v>
      </c>
    </row>
    <row r="13" spans="1:36" ht="9.6" customHeight="1">
      <c r="B13" t="s">
        <v>207</v>
      </c>
    </row>
    <row r="14" spans="1:36" ht="17.399999999999999" customHeight="1">
      <c r="B14" t="s">
        <v>208</v>
      </c>
    </row>
    <row r="15" spans="1:36" ht="16.95" customHeight="1">
      <c r="B15" t="s">
        <v>209</v>
      </c>
    </row>
    <row r="16" spans="1:36" ht="15" customHeight="1">
      <c r="B16" t="s">
        <v>210</v>
      </c>
    </row>
  </sheetData>
  <sheetProtection algorithmName="SHA-512" hashValue="ery/JFZ9hO2iJunJ1PC7Vl+BoITwYEfQzF1MKL9Tj6HO4h3YgiFZkQEBEEjFNRe81eNu69vkh5/cafEJMDZocg==" saltValue="RXp2h58ifZ4pqCvD/VqrXQ==" spinCount="100000" sheet="1" formatRows="0" insertColumns="0" insertRows="0" insertHyperlinks="0" deleteColumns="0" deleteRows="0" selectLockedCells="1" sort="0" autoFilter="0" pivotTables="0" selectUnlockedCells="1"/>
  <mergeCells count="20">
    <mergeCell ref="AG2:AJ2"/>
    <mergeCell ref="Z2:AB2"/>
    <mergeCell ref="AC2:AF2"/>
    <mergeCell ref="H2:J2"/>
    <mergeCell ref="O2:Q2"/>
    <mergeCell ref="R2:T2"/>
    <mergeCell ref="V2:W2"/>
    <mergeCell ref="Y2:Y3"/>
    <mergeCell ref="K2:N2"/>
    <mergeCell ref="X2:X3"/>
    <mergeCell ref="U2:U3"/>
    <mergeCell ref="A2:A3"/>
    <mergeCell ref="G2:G3"/>
    <mergeCell ref="F2:F3"/>
    <mergeCell ref="E2:E3"/>
    <mergeCell ref="A6:B6"/>
    <mergeCell ref="D6:E6"/>
    <mergeCell ref="D2:D3"/>
    <mergeCell ref="C2:C3"/>
    <mergeCell ref="B2:B3"/>
  </mergeCells>
  <phoneticPr fontId="2"/>
  <conditionalFormatting sqref="A5:AJ5">
    <cfRule type="cellIs" dxfId="17" priority="6" stopIfTrue="1" operator="equal">
      <formula>$B$7</formula>
    </cfRule>
  </conditionalFormatting>
  <conditionalFormatting sqref="C6">
    <cfRule type="containsText" dxfId="16" priority="1" stopIfTrue="1" operator="containsText" text="OK">
      <formula>NOT(ISERROR(SEARCH("OK",C6)))</formula>
    </cfRule>
    <cfRule type="containsText" dxfId="15" priority="3" stopIfTrue="1" operator="containsText" text="OK">
      <formula>NOT(ISERROR(SEARCH("OK",C6)))</formula>
    </cfRule>
    <cfRule type="cellIs" dxfId="14" priority="4" stopIfTrue="1" operator="equal">
      <formula>$A$7</formula>
    </cfRule>
    <cfRule type="cellIs" dxfId="13" priority="5" stopIfTrue="1" operator="equal">
      <formula>"OK"</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46"/>
  <sheetViews>
    <sheetView view="pageBreakPreview" zoomScaleNormal="100" zoomScaleSheetLayoutView="100" workbookViewId="0">
      <selection activeCell="D9" sqref="D9"/>
    </sheetView>
  </sheetViews>
  <sheetFormatPr defaultColWidth="8" defaultRowHeight="12"/>
  <cols>
    <col min="1" max="1" width="5.5546875" style="31" customWidth="1"/>
    <col min="2" max="2" width="6.5546875" style="31" customWidth="1"/>
    <col min="3" max="4" width="9.44140625" style="31" customWidth="1"/>
    <col min="5" max="5" width="3.44140625" style="31" customWidth="1"/>
    <col min="6" max="6" width="5" style="31" customWidth="1"/>
    <col min="7" max="7" width="4.44140625" style="31" customWidth="1"/>
    <col min="8" max="8" width="9.44140625" style="31" customWidth="1"/>
    <col min="9" max="9" width="3.44140625" style="31" customWidth="1"/>
    <col min="10" max="10" width="5.5546875" style="31" customWidth="1"/>
    <col min="11" max="11" width="3.88671875" style="31" customWidth="1"/>
    <col min="12" max="12" width="9.44140625" style="31" customWidth="1"/>
    <col min="13" max="13" width="5.44140625" style="31" customWidth="1"/>
    <col min="14" max="14" width="0.88671875" style="31" customWidth="1"/>
    <col min="15" max="15" width="8.6640625" style="31" customWidth="1"/>
    <col min="16" max="17" width="3.44140625" style="31" customWidth="1"/>
    <col min="18" max="18" width="0.44140625" style="31" customWidth="1"/>
    <col min="19" max="19" width="5.44140625" style="31" customWidth="1"/>
    <col min="20" max="20" width="5.44140625" style="31" hidden="1" customWidth="1"/>
    <col min="21" max="21" width="6.44140625" style="31" hidden="1" customWidth="1"/>
    <col min="22" max="22" width="8" style="31" hidden="1" customWidth="1"/>
    <col min="23" max="23" width="6" style="31" hidden="1" customWidth="1"/>
    <col min="24" max="24" width="8.33203125" style="31" hidden="1" customWidth="1"/>
    <col min="25" max="25" width="12" style="31" hidden="1" customWidth="1"/>
    <col min="26" max="26" width="9.6640625" style="31" hidden="1" customWidth="1"/>
    <col min="27" max="27" width="10.5546875" style="31" hidden="1" customWidth="1"/>
    <col min="28" max="28" width="8.6640625" style="31" hidden="1" customWidth="1"/>
    <col min="29" max="29" width="8.88671875" style="31" hidden="1" customWidth="1"/>
    <col min="30" max="30" width="10" style="31" hidden="1" customWidth="1"/>
    <col min="31" max="31" width="7" style="31" hidden="1" customWidth="1"/>
    <col min="32" max="32" width="9.5546875" style="31" hidden="1" customWidth="1"/>
    <col min="33" max="33" width="7.44140625" style="31" hidden="1" customWidth="1"/>
    <col min="34" max="34" width="9.5546875" style="31" hidden="1" customWidth="1"/>
    <col min="35" max="35" width="8.109375" style="31" hidden="1" customWidth="1"/>
    <col min="36" max="36" width="10.44140625" style="31" hidden="1" customWidth="1"/>
    <col min="37" max="37" width="8.109375" style="31" hidden="1" customWidth="1"/>
    <col min="38" max="38" width="8.44140625" style="31" hidden="1" customWidth="1"/>
    <col min="39" max="39" width="8.5546875" style="31" hidden="1" customWidth="1"/>
    <col min="40" max="40" width="7.44140625" style="31" hidden="1" customWidth="1"/>
    <col min="41" max="41" width="10.44140625" style="31" hidden="1" customWidth="1"/>
    <col min="42" max="42" width="8.33203125" style="31" hidden="1" customWidth="1"/>
    <col min="43" max="43" width="6.44140625" style="31" hidden="1" customWidth="1"/>
    <col min="44" max="44" width="3.33203125" style="31" hidden="1" customWidth="1"/>
    <col min="45" max="45" width="4.44140625" style="31" hidden="1" customWidth="1"/>
    <col min="46" max="46" width="17" style="31" hidden="1" customWidth="1"/>
    <col min="47" max="47" width="14.109375" style="31" hidden="1" customWidth="1"/>
    <col min="48" max="49" width="11.88671875" style="31" customWidth="1"/>
    <col min="50" max="50" width="12.109375" style="31" customWidth="1"/>
    <col min="51" max="16384" width="8" style="31"/>
  </cols>
  <sheetData>
    <row r="1" spans="1:46" ht="32.25" customHeight="1">
      <c r="B1" s="432" t="s">
        <v>135</v>
      </c>
      <c r="C1" s="432"/>
      <c r="D1" s="432"/>
      <c r="E1" s="432"/>
      <c r="F1" s="432"/>
      <c r="G1" s="432"/>
      <c r="H1" s="432"/>
      <c r="I1" s="432"/>
      <c r="J1" s="432"/>
      <c r="K1" s="432"/>
      <c r="L1" s="432"/>
      <c r="M1" s="432"/>
      <c r="N1" s="432"/>
      <c r="O1" s="432"/>
      <c r="P1" s="432"/>
    </row>
    <row r="2" spans="1:46" ht="32.25" customHeight="1">
      <c r="A2" s="28"/>
      <c r="B2" s="432"/>
      <c r="C2" s="432"/>
      <c r="D2" s="432"/>
      <c r="E2" s="432"/>
      <c r="F2" s="432"/>
      <c r="G2" s="432"/>
      <c r="H2" s="432"/>
      <c r="I2" s="432"/>
      <c r="J2" s="432"/>
      <c r="K2" s="432"/>
      <c r="L2" s="432"/>
      <c r="M2" s="432"/>
      <c r="N2" s="432"/>
      <c r="O2" s="432"/>
      <c r="P2" s="432"/>
      <c r="Q2" s="29"/>
      <c r="R2" s="29"/>
      <c r="S2" s="29"/>
      <c r="T2" s="29"/>
      <c r="U2" s="30"/>
    </row>
    <row r="3" spans="1:46" ht="7.2" customHeight="1">
      <c r="A3" s="28"/>
      <c r="B3" s="28"/>
      <c r="C3" s="28"/>
      <c r="D3" s="28"/>
      <c r="E3" s="28"/>
      <c r="F3" s="28"/>
      <c r="G3" s="28"/>
      <c r="H3" s="28"/>
      <c r="I3" s="28"/>
      <c r="J3" s="28"/>
      <c r="K3" s="28"/>
      <c r="L3" s="28"/>
      <c r="M3" s="28"/>
      <c r="N3" s="28"/>
      <c r="O3" s="28"/>
      <c r="P3" s="28"/>
      <c r="Q3" s="28"/>
      <c r="R3" s="28"/>
      <c r="S3" s="28"/>
      <c r="T3" s="28"/>
      <c r="U3" s="32"/>
    </row>
    <row r="4" spans="1:46" ht="33" hidden="1" customHeight="1">
      <c r="A4" s="477" t="str">
        <f>記入シート!E8</f>
        <v>県東</v>
      </c>
      <c r="B4" s="478"/>
      <c r="C4" s="91" t="s">
        <v>23</v>
      </c>
      <c r="D4" s="465" t="s">
        <v>136</v>
      </c>
      <c r="E4" s="463"/>
      <c r="F4" s="463">
        <f>IF(記入シート!E9=0,"",記入シート!E9)</f>
        <v>1</v>
      </c>
      <c r="G4" s="466"/>
      <c r="H4" s="97" t="s">
        <v>32</v>
      </c>
      <c r="I4" s="463" t="str">
        <f>記入シート!E10&amp;"の部"</f>
        <v>の部</v>
      </c>
      <c r="J4" s="463"/>
      <c r="K4" s="463"/>
      <c r="L4" s="466"/>
      <c r="M4" s="462" t="s">
        <v>40</v>
      </c>
      <c r="N4" s="463"/>
      <c r="O4" s="463">
        <f>IF(A4="***","",記入シート!E11)</f>
        <v>0</v>
      </c>
      <c r="P4" s="463"/>
      <c r="Q4" s="463"/>
      <c r="R4" s="463"/>
      <c r="S4" s="464"/>
      <c r="T4" s="33"/>
      <c r="U4" s="34"/>
      <c r="AS4" s="31" t="str">
        <f>CONCATENATE(I4,O4)</f>
        <v>の部0</v>
      </c>
      <c r="AT4" s="31" t="e">
        <f>VLOOKUP(AS4,$AT$38:$AU$46,2,FALSE)</f>
        <v>#N/A</v>
      </c>
    </row>
    <row r="5" spans="1:46" ht="12" hidden="1" customHeight="1">
      <c r="A5" s="454"/>
      <c r="B5" s="455"/>
      <c r="C5" s="455"/>
      <c r="D5" s="455"/>
      <c r="E5" s="455"/>
      <c r="F5" s="455"/>
      <c r="G5" s="455"/>
      <c r="H5" s="455"/>
      <c r="I5" s="455"/>
      <c r="J5" s="455"/>
      <c r="K5" s="455"/>
      <c r="L5" s="455"/>
      <c r="M5" s="455"/>
      <c r="N5" s="455"/>
      <c r="O5" s="455"/>
      <c r="P5" s="455"/>
      <c r="Q5" s="455"/>
      <c r="R5" s="455"/>
      <c r="S5" s="35"/>
      <c r="T5" s="36"/>
      <c r="U5" s="37"/>
    </row>
    <row r="6" spans="1:46" ht="1.2" hidden="1" customHeight="1">
      <c r="A6" s="436" t="s">
        <v>43</v>
      </c>
      <c r="B6" s="437"/>
      <c r="C6" s="468">
        <f>記入シート!E12</f>
        <v>0</v>
      </c>
      <c r="D6" s="469"/>
      <c r="E6" s="469"/>
      <c r="F6" s="469"/>
      <c r="G6" s="469"/>
      <c r="H6" s="469"/>
      <c r="I6" s="469"/>
      <c r="J6" s="469"/>
      <c r="K6" s="469"/>
      <c r="L6" s="469"/>
      <c r="M6" s="469"/>
      <c r="N6" s="469"/>
      <c r="O6" s="469"/>
      <c r="P6" s="469"/>
      <c r="Q6" s="469"/>
      <c r="R6" s="469"/>
      <c r="S6" s="470"/>
      <c r="T6" s="38"/>
      <c r="U6" s="39"/>
      <c r="V6" s="31" t="str">
        <f>CONCATENATE(I4,O4)</f>
        <v>の部0</v>
      </c>
      <c r="X6" s="31" t="s">
        <v>137</v>
      </c>
      <c r="Y6" s="95">
        <v>10000</v>
      </c>
      <c r="Z6" s="95">
        <v>1200</v>
      </c>
    </row>
    <row r="7" spans="1:46" ht="7.2" hidden="1" customHeight="1">
      <c r="A7" s="471" t="s">
        <v>138</v>
      </c>
      <c r="B7" s="472"/>
      <c r="C7" s="473">
        <f>記入シート!E13</f>
        <v>0</v>
      </c>
      <c r="D7" s="474"/>
      <c r="E7" s="474"/>
      <c r="F7" s="474"/>
      <c r="G7" s="474"/>
      <c r="H7" s="474"/>
      <c r="I7" s="474"/>
      <c r="J7" s="474"/>
      <c r="K7" s="474"/>
      <c r="L7" s="474"/>
      <c r="M7" s="474"/>
      <c r="N7" s="474"/>
      <c r="O7" s="474"/>
      <c r="P7" s="474"/>
      <c r="Q7" s="474"/>
      <c r="R7" s="474"/>
      <c r="S7" s="475"/>
      <c r="T7" s="36"/>
      <c r="U7" s="37"/>
      <c r="X7" s="31" t="s">
        <v>139</v>
      </c>
      <c r="Y7" s="95">
        <v>15000</v>
      </c>
      <c r="Z7" s="95">
        <v>1400</v>
      </c>
    </row>
    <row r="8" spans="1:46" ht="6.6" hidden="1" customHeight="1">
      <c r="A8" s="454"/>
      <c r="B8" s="455"/>
      <c r="C8" s="455"/>
      <c r="D8" s="455"/>
      <c r="E8" s="455"/>
      <c r="F8" s="455"/>
      <c r="G8" s="455"/>
      <c r="H8" s="455"/>
      <c r="I8" s="455"/>
      <c r="J8" s="455"/>
      <c r="K8" s="455"/>
      <c r="L8" s="455"/>
      <c r="M8" s="455"/>
      <c r="N8" s="476"/>
      <c r="O8" s="476"/>
      <c r="P8" s="455"/>
      <c r="Q8" s="455"/>
      <c r="R8" s="455"/>
      <c r="S8" s="35"/>
      <c r="T8" s="36"/>
      <c r="U8" s="37"/>
      <c r="X8" s="31" t="s">
        <v>140</v>
      </c>
      <c r="Y8" s="95">
        <v>13000</v>
      </c>
      <c r="Z8" s="95">
        <v>1400</v>
      </c>
    </row>
    <row r="9" spans="1:46" ht="39.9" customHeight="1" thickBot="1">
      <c r="A9" s="423" t="s">
        <v>141</v>
      </c>
      <c r="B9" s="424"/>
      <c r="C9" s="40" t="s">
        <v>142</v>
      </c>
      <c r="D9" s="41"/>
      <c r="E9" s="41"/>
      <c r="F9" s="479"/>
      <c r="G9" s="479"/>
      <c r="H9" s="106"/>
      <c r="I9" s="42"/>
      <c r="J9" s="480"/>
      <c r="K9" s="480"/>
      <c r="L9" s="42"/>
      <c r="M9" s="42"/>
      <c r="N9" s="481" t="e">
        <f>VLOOKUP(V6,X6:Y16,2,FALSE)</f>
        <v>#N/A</v>
      </c>
      <c r="O9" s="481"/>
      <c r="P9" s="467" t="s">
        <v>143</v>
      </c>
      <c r="Q9" s="467"/>
      <c r="R9" s="467"/>
      <c r="S9" s="89" t="s">
        <v>144</v>
      </c>
      <c r="T9" s="43"/>
      <c r="U9" s="44"/>
      <c r="X9" s="31" t="s">
        <v>145</v>
      </c>
      <c r="Y9" s="95">
        <v>15000</v>
      </c>
      <c r="Z9" s="95">
        <v>1600</v>
      </c>
      <c r="AQ9" s="107">
        <v>500</v>
      </c>
    </row>
    <row r="10" spans="1:46" ht="39.9" customHeight="1" thickBot="1">
      <c r="A10" s="425"/>
      <c r="B10" s="426"/>
      <c r="C10" s="45" t="s">
        <v>146</v>
      </c>
      <c r="D10" s="96" t="e">
        <f>VLOOKUP(V6,X6:Z16,3,FALSE)</f>
        <v>#N/A</v>
      </c>
      <c r="E10" s="46"/>
      <c r="F10" s="438" t="s">
        <v>147</v>
      </c>
      <c r="G10" s="438"/>
      <c r="H10" s="110"/>
      <c r="I10" s="47"/>
      <c r="J10" s="439" t="s">
        <v>148</v>
      </c>
      <c r="K10" s="439"/>
      <c r="L10" s="47" t="s">
        <v>149</v>
      </c>
      <c r="M10" s="47"/>
      <c r="N10" s="440" t="e">
        <f>D10*H10</f>
        <v>#N/A</v>
      </c>
      <c r="O10" s="440"/>
      <c r="P10" s="441" t="s">
        <v>143</v>
      </c>
      <c r="Q10" s="441"/>
      <c r="R10" s="441"/>
      <c r="S10" s="90" t="s">
        <v>150</v>
      </c>
      <c r="T10" s="43"/>
      <c r="U10" s="44"/>
      <c r="X10" s="31" t="s">
        <v>151</v>
      </c>
      <c r="Y10" s="95">
        <v>13000</v>
      </c>
      <c r="Z10" s="95">
        <v>1600</v>
      </c>
      <c r="AQ10" s="108">
        <v>1000</v>
      </c>
    </row>
    <row r="11" spans="1:46" ht="39.6" customHeight="1" thickBot="1">
      <c r="A11" s="427" t="s">
        <v>152</v>
      </c>
      <c r="B11" s="442"/>
      <c r="C11" s="443"/>
      <c r="D11" s="109">
        <v>1500</v>
      </c>
      <c r="E11" s="100"/>
      <c r="F11" s="420" t="s">
        <v>147</v>
      </c>
      <c r="G11" s="444"/>
      <c r="H11" s="105"/>
      <c r="I11" s="101"/>
      <c r="J11" s="422" t="s">
        <v>148</v>
      </c>
      <c r="K11" s="422"/>
      <c r="L11" s="101" t="s">
        <v>149</v>
      </c>
      <c r="M11" s="101"/>
      <c r="N11" s="430">
        <f>D11*H11</f>
        <v>0</v>
      </c>
      <c r="O11" s="430"/>
      <c r="P11" s="431" t="s">
        <v>143</v>
      </c>
      <c r="Q11" s="431"/>
      <c r="R11" s="431"/>
      <c r="S11" s="90" t="s">
        <v>153</v>
      </c>
      <c r="T11" s="43"/>
      <c r="U11" s="44"/>
      <c r="X11" s="31" t="s">
        <v>154</v>
      </c>
      <c r="Y11" s="95">
        <v>17000</v>
      </c>
      <c r="Z11" s="95">
        <v>1800</v>
      </c>
      <c r="AQ11" s="108">
        <v>1300</v>
      </c>
    </row>
    <row r="12" spans="1:46" ht="39.6" customHeight="1" thickBot="1">
      <c r="A12" s="427" t="s">
        <v>155</v>
      </c>
      <c r="B12" s="428"/>
      <c r="C12" s="429"/>
      <c r="D12" s="234">
        <v>1000</v>
      </c>
      <c r="E12" s="100"/>
      <c r="F12" s="420" t="s">
        <v>156</v>
      </c>
      <c r="G12" s="421"/>
      <c r="H12" s="235"/>
      <c r="I12" s="101"/>
      <c r="J12" s="422" t="s">
        <v>157</v>
      </c>
      <c r="K12" s="422"/>
      <c r="L12" s="101" t="s">
        <v>158</v>
      </c>
      <c r="M12" s="101"/>
      <c r="N12" s="430">
        <f>D12*H12</f>
        <v>0</v>
      </c>
      <c r="O12" s="430"/>
      <c r="P12" s="431" t="s">
        <v>143</v>
      </c>
      <c r="Q12" s="431"/>
      <c r="R12" s="431"/>
      <c r="S12" s="90" t="s">
        <v>159</v>
      </c>
      <c r="T12" s="43"/>
      <c r="U12" s="44"/>
      <c r="Y12" s="95"/>
      <c r="Z12" s="95"/>
      <c r="AQ12" s="108"/>
    </row>
    <row r="13" spans="1:46" ht="39.9" customHeight="1" thickBot="1">
      <c r="A13" s="433" t="s">
        <v>160</v>
      </c>
      <c r="B13" s="434"/>
      <c r="C13" s="435"/>
      <c r="D13" s="103">
        <v>500</v>
      </c>
      <c r="E13" s="100"/>
      <c r="F13" s="420" t="s">
        <v>156</v>
      </c>
      <c r="G13" s="421"/>
      <c r="H13" s="235"/>
      <c r="I13" s="101"/>
      <c r="J13" s="422" t="s">
        <v>161</v>
      </c>
      <c r="K13" s="422"/>
      <c r="L13" s="101" t="s">
        <v>149</v>
      </c>
      <c r="M13" s="101"/>
      <c r="N13" s="430">
        <f>D13*H13</f>
        <v>0</v>
      </c>
      <c r="O13" s="430"/>
      <c r="P13" s="431" t="s">
        <v>143</v>
      </c>
      <c r="Q13" s="431"/>
      <c r="R13" s="431"/>
      <c r="S13" s="90" t="s">
        <v>162</v>
      </c>
      <c r="T13" s="43"/>
      <c r="U13" s="44"/>
      <c r="Y13" s="95"/>
      <c r="Z13" s="95"/>
    </row>
    <row r="14" spans="1:46" ht="39.9" customHeight="1" thickBot="1">
      <c r="A14" s="482" t="s">
        <v>163</v>
      </c>
      <c r="B14" s="483"/>
      <c r="C14" s="484"/>
      <c r="D14" s="102" t="str">
        <f>IF(記入シート!E32="有","2,000","0")</f>
        <v>0</v>
      </c>
      <c r="E14" s="49"/>
      <c r="F14" s="47"/>
      <c r="G14" s="47"/>
      <c r="H14" s="104">
        <v>2000</v>
      </c>
      <c r="I14" s="47"/>
      <c r="K14" s="48"/>
      <c r="L14" s="47"/>
      <c r="M14" s="47"/>
      <c r="N14" s="485">
        <f>SUMIF(D14,"2,000",H14)</f>
        <v>0</v>
      </c>
      <c r="O14" s="485"/>
      <c r="P14" s="506" t="s">
        <v>164</v>
      </c>
      <c r="Q14" s="506"/>
      <c r="R14" s="506"/>
      <c r="S14" s="90" t="s">
        <v>165</v>
      </c>
      <c r="T14" s="43"/>
      <c r="U14" s="44"/>
      <c r="X14" s="31" t="s">
        <v>166</v>
      </c>
      <c r="Y14" s="95">
        <v>15000</v>
      </c>
      <c r="Z14" s="95">
        <v>1800</v>
      </c>
    </row>
    <row r="15" spans="1:46" ht="39.9" customHeight="1" thickTop="1" thickBot="1">
      <c r="A15" s="486" t="s">
        <v>167</v>
      </c>
      <c r="B15" s="487"/>
      <c r="C15" s="488"/>
      <c r="D15" s="50"/>
      <c r="E15" s="51"/>
      <c r="F15" s="51"/>
      <c r="G15" s="51"/>
      <c r="H15" s="51"/>
      <c r="I15" s="51"/>
      <c r="J15" s="51"/>
      <c r="K15" s="51"/>
      <c r="L15" s="51"/>
      <c r="M15" s="51"/>
      <c r="N15" s="489">
        <v>600</v>
      </c>
      <c r="O15" s="490"/>
      <c r="P15" s="506" t="s">
        <v>143</v>
      </c>
      <c r="Q15" s="506"/>
      <c r="R15" s="506"/>
      <c r="S15" s="90" t="s">
        <v>168</v>
      </c>
      <c r="T15" s="43"/>
      <c r="U15" s="44"/>
      <c r="X15" s="31" t="s">
        <v>169</v>
      </c>
      <c r="Y15" s="95">
        <v>17000</v>
      </c>
      <c r="Z15" s="95">
        <v>2000</v>
      </c>
    </row>
    <row r="16" spans="1:46" ht="39.6" customHeight="1" thickTop="1" thickBot="1">
      <c r="A16" s="507" t="s">
        <v>245</v>
      </c>
      <c r="B16" s="487"/>
      <c r="C16" s="488"/>
      <c r="D16" s="508"/>
      <c r="E16" s="509"/>
      <c r="F16" s="509"/>
      <c r="G16" s="509"/>
      <c r="H16" s="509"/>
      <c r="I16" s="509"/>
      <c r="J16" s="509"/>
      <c r="K16" s="509"/>
      <c r="L16" s="509"/>
      <c r="M16" s="52"/>
      <c r="N16" s="510" t="e">
        <f>SUM(N9:O15)</f>
        <v>#N/A</v>
      </c>
      <c r="O16" s="511"/>
      <c r="P16" s="512" t="s">
        <v>143</v>
      </c>
      <c r="Q16" s="512"/>
      <c r="R16" s="512"/>
      <c r="S16" s="88"/>
      <c r="T16" s="43"/>
      <c r="U16" s="44"/>
      <c r="X16" s="31" t="s">
        <v>170</v>
      </c>
      <c r="Y16" s="95">
        <v>15000</v>
      </c>
      <c r="Z16" s="95">
        <v>2000</v>
      </c>
    </row>
    <row r="17" spans="1:25" ht="38.4" hidden="1" customHeight="1" thickTop="1">
      <c r="A17" s="53"/>
      <c r="B17" s="54"/>
      <c r="C17" s="54"/>
      <c r="D17" s="54"/>
      <c r="E17" s="54"/>
      <c r="F17" s="54"/>
      <c r="G17" s="54"/>
      <c r="H17" s="54"/>
      <c r="I17" s="54"/>
      <c r="J17" s="54"/>
      <c r="K17" s="54"/>
      <c r="L17" s="54"/>
      <c r="M17" s="54"/>
      <c r="N17" s="36"/>
      <c r="O17" s="36"/>
      <c r="P17" s="54"/>
      <c r="Q17" s="54"/>
      <c r="R17" s="54"/>
      <c r="S17" s="35"/>
      <c r="T17" s="36"/>
      <c r="U17" s="37"/>
    </row>
    <row r="18" spans="1:25" ht="20.100000000000001" hidden="1" customHeight="1">
      <c r="A18" s="491" t="s">
        <v>171</v>
      </c>
      <c r="B18" s="513" t="s">
        <v>172</v>
      </c>
      <c r="C18" s="55" t="s">
        <v>173</v>
      </c>
      <c r="D18" s="493" t="e">
        <f>記入シート!#REF!</f>
        <v>#REF!</v>
      </c>
      <c r="E18" s="493"/>
      <c r="F18" s="493"/>
      <c r="G18" s="56"/>
      <c r="H18" s="56"/>
      <c r="I18" s="56"/>
      <c r="J18" s="56"/>
      <c r="K18" s="57"/>
      <c r="L18" s="494" t="s">
        <v>174</v>
      </c>
      <c r="M18" s="495"/>
      <c r="N18" s="498">
        <f>記入シート!E40</f>
        <v>0</v>
      </c>
      <c r="O18" s="499"/>
      <c r="P18" s="499"/>
      <c r="Q18" s="499"/>
      <c r="R18" s="499"/>
      <c r="S18" s="500"/>
      <c r="T18" s="58"/>
      <c r="U18" s="59"/>
    </row>
    <row r="19" spans="1:25" ht="20.100000000000001" hidden="1" customHeight="1">
      <c r="A19" s="492"/>
      <c r="B19" s="514"/>
      <c r="C19" s="93"/>
      <c r="D19" s="504" t="e">
        <f>記入シート!#REF!</f>
        <v>#REF!</v>
      </c>
      <c r="E19" s="504"/>
      <c r="F19" s="504"/>
      <c r="G19" s="504"/>
      <c r="H19" s="504"/>
      <c r="I19" s="504"/>
      <c r="J19" s="504"/>
      <c r="K19" s="505"/>
      <c r="L19" s="496"/>
      <c r="M19" s="497"/>
      <c r="N19" s="501"/>
      <c r="O19" s="502"/>
      <c r="P19" s="502"/>
      <c r="Q19" s="502"/>
      <c r="R19" s="502"/>
      <c r="S19" s="503"/>
      <c r="T19" s="58"/>
      <c r="U19" s="59"/>
    </row>
    <row r="20" spans="1:25" ht="39.9" hidden="1" customHeight="1">
      <c r="A20" s="60" t="s">
        <v>175</v>
      </c>
      <c r="B20" s="94" t="s">
        <v>176</v>
      </c>
      <c r="C20" s="447">
        <f>記入シート!E41</f>
        <v>0</v>
      </c>
      <c r="D20" s="448"/>
      <c r="E20" s="448"/>
      <c r="F20" s="447" t="s">
        <v>133</v>
      </c>
      <c r="G20" s="458"/>
      <c r="H20" s="456">
        <f>記入シート!E42</f>
        <v>0</v>
      </c>
      <c r="I20" s="456"/>
      <c r="J20" s="456"/>
      <c r="K20" s="457"/>
      <c r="L20" s="449" t="s">
        <v>177</v>
      </c>
      <c r="M20" s="450"/>
      <c r="N20" s="451">
        <f>記入シート!E43</f>
        <v>0</v>
      </c>
      <c r="O20" s="452"/>
      <c r="P20" s="452"/>
      <c r="Q20" s="452"/>
      <c r="R20" s="452"/>
      <c r="S20" s="453"/>
      <c r="T20" s="58"/>
      <c r="U20" s="59"/>
    </row>
    <row r="21" spans="1:25" ht="2.25" customHeight="1" thickTop="1">
      <c r="A21" s="454"/>
      <c r="B21" s="455"/>
      <c r="C21" s="455"/>
      <c r="D21" s="455"/>
      <c r="E21" s="455"/>
      <c r="F21" s="455"/>
      <c r="G21" s="455"/>
      <c r="H21" s="455"/>
      <c r="I21" s="455"/>
      <c r="J21" s="455"/>
      <c r="K21" s="455"/>
      <c r="L21" s="455"/>
      <c r="M21" s="455"/>
      <c r="N21" s="455"/>
      <c r="O21" s="455"/>
      <c r="P21" s="455"/>
      <c r="Q21" s="455"/>
      <c r="R21" s="455"/>
      <c r="S21" s="35"/>
      <c r="T21" s="36"/>
      <c r="U21" s="37"/>
    </row>
    <row r="22" spans="1:25" ht="33" customHeight="1">
      <c r="A22" s="111" t="s">
        <v>178</v>
      </c>
      <c r="B22" s="61"/>
      <c r="C22" s="61"/>
      <c r="D22" s="61"/>
      <c r="E22" s="62"/>
      <c r="F22" s="63"/>
      <c r="G22" s="63"/>
      <c r="H22" s="64"/>
      <c r="I22" s="64"/>
      <c r="J22" s="63"/>
      <c r="K22" s="63"/>
      <c r="L22" s="64"/>
      <c r="M22" s="64"/>
      <c r="N22" s="65"/>
      <c r="O22" s="66"/>
      <c r="P22" s="67"/>
      <c r="Q22" s="68"/>
      <c r="R22" s="69"/>
      <c r="S22" s="70"/>
      <c r="T22" s="71"/>
      <c r="U22" s="72"/>
      <c r="V22" s="73"/>
    </row>
    <row r="23" spans="1:25" ht="12.6" customHeight="1">
      <c r="A23" s="74"/>
      <c r="B23" s="62"/>
      <c r="C23" s="62"/>
      <c r="D23" s="62"/>
      <c r="E23" s="62"/>
      <c r="F23" s="62"/>
      <c r="G23" s="62"/>
      <c r="H23" s="62"/>
      <c r="I23" s="62"/>
      <c r="J23" s="459"/>
      <c r="K23" s="459"/>
      <c r="L23" s="459"/>
      <c r="M23" s="459"/>
      <c r="N23" s="459"/>
      <c r="O23" s="459"/>
      <c r="P23" s="36"/>
      <c r="Q23" s="36"/>
      <c r="R23" s="36"/>
      <c r="S23" s="35"/>
      <c r="T23" s="36"/>
      <c r="U23" s="37"/>
      <c r="V23" s="73"/>
    </row>
    <row r="24" spans="1:25" ht="12.6" customHeight="1">
      <c r="A24" s="75"/>
      <c r="B24" s="76"/>
      <c r="C24" s="76"/>
      <c r="D24" s="460"/>
      <c r="E24" s="460"/>
      <c r="F24" s="460"/>
      <c r="G24" s="460"/>
      <c r="H24" s="460"/>
      <c r="I24" s="77"/>
      <c r="J24" s="461"/>
      <c r="K24" s="461"/>
      <c r="L24" s="461"/>
      <c r="M24" s="461"/>
      <c r="N24" s="461"/>
      <c r="O24" s="461"/>
      <c r="P24" s="461"/>
      <c r="Q24" s="36"/>
      <c r="R24" s="36"/>
      <c r="S24" s="35"/>
      <c r="T24" s="36"/>
      <c r="U24" s="37"/>
      <c r="V24" s="445"/>
      <c r="W24" s="446"/>
      <c r="X24" s="446"/>
      <c r="Y24" s="446"/>
    </row>
    <row r="25" spans="1:25" ht="12.6" customHeight="1">
      <c r="A25" s="78"/>
      <c r="B25" s="28"/>
      <c r="C25" s="28"/>
      <c r="D25" s="28"/>
      <c r="E25" s="28"/>
      <c r="F25" s="28"/>
      <c r="G25" s="28"/>
      <c r="H25" s="28"/>
      <c r="I25" s="28"/>
      <c r="J25" s="28"/>
      <c r="K25" s="28"/>
      <c r="L25" s="28"/>
      <c r="M25" s="28"/>
      <c r="N25" s="28"/>
      <c r="O25" s="28"/>
      <c r="P25" s="28"/>
      <c r="Q25" s="28"/>
      <c r="R25" s="36"/>
      <c r="S25" s="35"/>
      <c r="T25" s="36"/>
      <c r="U25" s="37"/>
    </row>
    <row r="26" spans="1:25" ht="12.75" customHeight="1">
      <c r="A26" s="78"/>
      <c r="B26" s="28"/>
      <c r="C26" s="28"/>
      <c r="D26" s="28"/>
      <c r="E26" s="28"/>
      <c r="F26" s="28"/>
      <c r="G26" s="28"/>
      <c r="H26" s="28"/>
      <c r="I26" s="28"/>
      <c r="J26" s="28"/>
      <c r="K26" s="28"/>
      <c r="L26" s="79"/>
      <c r="M26" s="28"/>
      <c r="N26" s="36"/>
      <c r="O26" s="28"/>
      <c r="P26" s="28"/>
      <c r="Q26" s="28"/>
      <c r="R26" s="28"/>
      <c r="S26" s="80"/>
      <c r="T26" s="28"/>
      <c r="U26" s="32"/>
      <c r="V26" s="73" t="s">
        <v>179</v>
      </c>
    </row>
    <row r="27" spans="1:25">
      <c r="A27" s="81"/>
      <c r="S27" s="82"/>
    </row>
    <row r="28" spans="1:25">
      <c r="A28" s="81"/>
      <c r="S28" s="82"/>
    </row>
    <row r="29" spans="1:25" ht="14.4">
      <c r="A29" s="81"/>
      <c r="J29" s="83"/>
      <c r="K29" s="84"/>
      <c r="L29" s="84"/>
      <c r="M29" s="84"/>
      <c r="N29" s="83"/>
      <c r="O29" s="84"/>
      <c r="P29" s="84"/>
      <c r="S29" s="82"/>
    </row>
    <row r="30" spans="1:25" ht="14.4">
      <c r="A30" s="81"/>
      <c r="M30" s="83"/>
      <c r="S30" s="82"/>
    </row>
    <row r="31" spans="1:25">
      <c r="A31" s="81"/>
      <c r="C31" s="28"/>
      <c r="S31" s="82"/>
    </row>
    <row r="32" spans="1:25">
      <c r="A32" s="81"/>
      <c r="C32" s="28"/>
      <c r="S32" s="82"/>
    </row>
    <row r="33" spans="1:47">
      <c r="A33" s="81"/>
      <c r="S33" s="82"/>
    </row>
    <row r="34" spans="1:47" ht="13.5" customHeight="1">
      <c r="A34" s="81"/>
      <c r="J34" s="92"/>
      <c r="K34" s="84"/>
      <c r="L34" s="84"/>
      <c r="M34" s="84"/>
      <c r="N34" s="84"/>
      <c r="O34" s="84"/>
      <c r="P34" s="84"/>
      <c r="S34" s="82"/>
      <c r="V34" s="73"/>
    </row>
    <row r="35" spans="1:47" ht="13.5" customHeight="1">
      <c r="A35" s="81"/>
      <c r="J35" s="84"/>
      <c r="K35" s="84"/>
      <c r="L35" s="84"/>
      <c r="M35" s="84"/>
      <c r="N35" s="84"/>
      <c r="O35" s="84"/>
      <c r="P35" s="84"/>
      <c r="S35" s="82"/>
      <c r="V35" s="445"/>
      <c r="W35" s="446"/>
      <c r="X35" s="446"/>
      <c r="Y35" s="446"/>
    </row>
    <row r="36" spans="1:47" ht="13.5" customHeight="1">
      <c r="A36" s="81"/>
      <c r="J36" s="84"/>
      <c r="K36" s="84"/>
      <c r="L36" s="84"/>
      <c r="M36" s="84"/>
      <c r="N36" s="84"/>
      <c r="O36" s="84"/>
      <c r="P36" s="84"/>
      <c r="S36" s="82"/>
    </row>
    <row r="37" spans="1:47" ht="5.25" customHeight="1">
      <c r="A37" s="81"/>
      <c r="J37" s="84"/>
      <c r="K37" s="84"/>
      <c r="L37" s="84"/>
      <c r="M37" s="84"/>
      <c r="N37" s="84"/>
      <c r="O37" s="84"/>
      <c r="P37" s="84"/>
      <c r="S37" s="82"/>
    </row>
    <row r="38" spans="1:47">
      <c r="A38" s="81"/>
      <c r="S38" s="82"/>
      <c r="AT38" s="31" t="s">
        <v>137</v>
      </c>
      <c r="AU38" s="31">
        <v>1000</v>
      </c>
    </row>
    <row r="39" spans="1:47">
      <c r="A39" s="81"/>
      <c r="S39" s="82"/>
      <c r="AT39" s="31" t="s">
        <v>139</v>
      </c>
      <c r="AU39" s="31">
        <v>1200</v>
      </c>
    </row>
    <row r="40" spans="1:47">
      <c r="A40" s="81"/>
      <c r="S40" s="82"/>
      <c r="AT40" s="31" t="s">
        <v>140</v>
      </c>
      <c r="AU40" s="31">
        <v>1200</v>
      </c>
    </row>
    <row r="41" spans="1:47">
      <c r="A41" s="81"/>
      <c r="S41" s="82"/>
      <c r="AT41" s="31" t="s">
        <v>180</v>
      </c>
      <c r="AU41" s="31">
        <v>1500</v>
      </c>
    </row>
    <row r="42" spans="1:47">
      <c r="A42" s="81"/>
      <c r="S42" s="82"/>
      <c r="AT42" s="31" t="s">
        <v>181</v>
      </c>
      <c r="AU42" s="31">
        <v>1200</v>
      </c>
    </row>
    <row r="43" spans="1:47">
      <c r="A43" s="81"/>
      <c r="S43" s="82"/>
      <c r="AT43" s="31" t="s">
        <v>182</v>
      </c>
      <c r="AU43" s="31">
        <v>1500</v>
      </c>
    </row>
    <row r="44" spans="1:47">
      <c r="A44" s="81"/>
      <c r="S44" s="82"/>
      <c r="AT44" s="31" t="s">
        <v>183</v>
      </c>
      <c r="AU44" s="31">
        <v>1500</v>
      </c>
    </row>
    <row r="45" spans="1:47" ht="12.6" thickBot="1">
      <c r="A45" s="85"/>
      <c r="B45" s="86"/>
      <c r="C45" s="86"/>
      <c r="D45" s="86"/>
      <c r="E45" s="86"/>
      <c r="F45" s="86"/>
      <c r="G45" s="86"/>
      <c r="H45" s="86"/>
      <c r="I45" s="86"/>
      <c r="J45" s="86"/>
      <c r="K45" s="86"/>
      <c r="L45" s="86"/>
      <c r="M45" s="86"/>
      <c r="N45" s="86"/>
      <c r="O45" s="86"/>
      <c r="P45" s="86"/>
      <c r="Q45" s="86"/>
      <c r="R45" s="86"/>
      <c r="S45" s="87"/>
      <c r="AT45" s="31" t="s">
        <v>184</v>
      </c>
      <c r="AU45" s="31">
        <v>1500</v>
      </c>
    </row>
    <row r="46" spans="1:47">
      <c r="AT46" s="31" t="s">
        <v>185</v>
      </c>
      <c r="AU46" s="31">
        <v>1500</v>
      </c>
    </row>
  </sheetData>
  <sheetProtection algorithmName="SHA-512" hashValue="0zUBbsmVHr/AmC6D4co9ga/upwknPcp5O/N95BQSPIhjt5s4jdYJCcWHZmIJxx8O0B0nI8F4oe84Q28C5reeKA==" saltValue="FScyg0YpOFAcd6Ncpl96Bw==" spinCount="100000" sheet="1" formatCells="0" formatColumns="0" formatRows="0" insertColumns="0" insertRows="0" insertHyperlinks="0" deleteColumns="0" deleteRows="0"/>
  <protectedRanges>
    <protectedRange algorithmName="SHA-512" hashValue="o3xjTHqPhoylZjohxdSGjrO6uykkQ2g9kiMxCJZIZ4lmTZXKEKqSiCHv0PAd/K+rKxPGPYikcbUFVr10B8vyGA==" saltValue="MkwLyLbYWuDOz43Fs/xEWw==" spinCount="100000" sqref="H11:H13" name="範囲2"/>
    <protectedRange sqref="H11:H13" name="範囲3"/>
  </protectedRanges>
  <mergeCells count="64">
    <mergeCell ref="A14:C14"/>
    <mergeCell ref="N14:O14"/>
    <mergeCell ref="A15:C15"/>
    <mergeCell ref="N15:O15"/>
    <mergeCell ref="A18:A19"/>
    <mergeCell ref="D18:F18"/>
    <mergeCell ref="L18:M19"/>
    <mergeCell ref="N18:S19"/>
    <mergeCell ref="D19:K19"/>
    <mergeCell ref="P14:R14"/>
    <mergeCell ref="P15:R15"/>
    <mergeCell ref="A16:C16"/>
    <mergeCell ref="D16:L16"/>
    <mergeCell ref="N16:O16"/>
    <mergeCell ref="P16:R16"/>
    <mergeCell ref="B18:B19"/>
    <mergeCell ref="M4:N4"/>
    <mergeCell ref="O4:S4"/>
    <mergeCell ref="D4:E4"/>
    <mergeCell ref="F4:G4"/>
    <mergeCell ref="P9:R9"/>
    <mergeCell ref="A5:R5"/>
    <mergeCell ref="C6:S6"/>
    <mergeCell ref="A7:B7"/>
    <mergeCell ref="C7:S7"/>
    <mergeCell ref="A8:R8"/>
    <mergeCell ref="A4:B4"/>
    <mergeCell ref="F9:G9"/>
    <mergeCell ref="J9:K9"/>
    <mergeCell ref="N9:O9"/>
    <mergeCell ref="I4:L4"/>
    <mergeCell ref="V24:Y24"/>
    <mergeCell ref="V35:Y35"/>
    <mergeCell ref="C20:E20"/>
    <mergeCell ref="L20:M20"/>
    <mergeCell ref="N20:S20"/>
    <mergeCell ref="A21:R21"/>
    <mergeCell ref="H20:K20"/>
    <mergeCell ref="F20:G20"/>
    <mergeCell ref="J23:O23"/>
    <mergeCell ref="D24:H24"/>
    <mergeCell ref="J24:P24"/>
    <mergeCell ref="N12:O12"/>
    <mergeCell ref="P12:R12"/>
    <mergeCell ref="B1:P2"/>
    <mergeCell ref="A13:C13"/>
    <mergeCell ref="N13:O13"/>
    <mergeCell ref="P13:R13"/>
    <mergeCell ref="A6:B6"/>
    <mergeCell ref="F10:G10"/>
    <mergeCell ref="J10:K10"/>
    <mergeCell ref="N10:O10"/>
    <mergeCell ref="P10:R10"/>
    <mergeCell ref="A11:C11"/>
    <mergeCell ref="F11:G11"/>
    <mergeCell ref="J11:K11"/>
    <mergeCell ref="N11:O11"/>
    <mergeCell ref="P11:R11"/>
    <mergeCell ref="F13:G13"/>
    <mergeCell ref="J13:K13"/>
    <mergeCell ref="A9:B10"/>
    <mergeCell ref="A12:C12"/>
    <mergeCell ref="F12:G12"/>
    <mergeCell ref="J12:K12"/>
  </mergeCells>
  <phoneticPr fontId="2"/>
  <pageMargins left="0.7" right="0.7" top="0.75" bottom="0.75" header="0.3" footer="0.3"/>
  <pageSetup paperSize="9" scale="85" orientation="portrait"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5"/>
  <sheetViews>
    <sheetView topLeftCell="C2" zoomScale="110" zoomScaleNormal="110" workbookViewId="0">
      <selection activeCell="AO15" sqref="AO15"/>
    </sheetView>
  </sheetViews>
  <sheetFormatPr defaultRowHeight="13.2"/>
  <cols>
    <col min="1" max="1" width="2.6640625" hidden="1" customWidth="1"/>
    <col min="2" max="2" width="2.33203125" hidden="1" customWidth="1"/>
    <col min="3" max="3" width="9" customWidth="1"/>
    <col min="26" max="26" width="0" hidden="1" customWidth="1"/>
    <col min="31" max="31" width="9.44140625" bestFit="1" customWidth="1"/>
  </cols>
  <sheetData>
    <row r="1" spans="1:42" ht="14.4" hidden="1" customHeight="1">
      <c r="A1">
        <v>1</v>
      </c>
      <c r="B1">
        <v>2</v>
      </c>
      <c r="C1">
        <v>3</v>
      </c>
      <c r="D1">
        <v>4</v>
      </c>
      <c r="E1">
        <v>6</v>
      </c>
      <c r="F1">
        <v>7</v>
      </c>
      <c r="G1">
        <v>8</v>
      </c>
      <c r="H1">
        <v>9</v>
      </c>
      <c r="I1">
        <v>10</v>
      </c>
      <c r="J1">
        <v>11</v>
      </c>
      <c r="K1">
        <v>12</v>
      </c>
      <c r="L1">
        <v>13</v>
      </c>
      <c r="M1">
        <v>14</v>
      </c>
      <c r="N1">
        <v>15</v>
      </c>
      <c r="O1">
        <v>16</v>
      </c>
      <c r="P1">
        <v>17</v>
      </c>
      <c r="Q1">
        <v>18</v>
      </c>
      <c r="R1">
        <v>19</v>
      </c>
      <c r="S1">
        <v>20</v>
      </c>
      <c r="T1">
        <v>21</v>
      </c>
      <c r="U1">
        <v>22</v>
      </c>
      <c r="V1">
        <v>23</v>
      </c>
      <c r="W1">
        <v>24</v>
      </c>
      <c r="X1">
        <v>25</v>
      </c>
      <c r="Y1">
        <v>26</v>
      </c>
      <c r="Z1">
        <v>27</v>
      </c>
      <c r="AA1">
        <v>28</v>
      </c>
      <c r="AB1">
        <v>29</v>
      </c>
      <c r="AC1">
        <v>30</v>
      </c>
      <c r="AD1">
        <v>31</v>
      </c>
      <c r="AE1">
        <v>32</v>
      </c>
      <c r="AF1">
        <v>33</v>
      </c>
      <c r="AG1">
        <v>34</v>
      </c>
      <c r="AH1">
        <v>35</v>
      </c>
      <c r="AI1">
        <v>36</v>
      </c>
      <c r="AJ1">
        <v>37</v>
      </c>
      <c r="AK1">
        <v>38</v>
      </c>
      <c r="AL1">
        <v>43</v>
      </c>
      <c r="AM1">
        <v>44</v>
      </c>
      <c r="AN1">
        <v>45</v>
      </c>
      <c r="AO1">
        <v>46</v>
      </c>
      <c r="AP1">
        <v>47</v>
      </c>
    </row>
    <row r="2" spans="1:42">
      <c r="A2" s="416" t="s">
        <v>23</v>
      </c>
      <c r="B2" s="416" t="s">
        <v>30</v>
      </c>
      <c r="C2" s="416" t="s">
        <v>32</v>
      </c>
      <c r="D2" s="416" t="s">
        <v>39</v>
      </c>
      <c r="E2" s="416" t="s">
        <v>186</v>
      </c>
      <c r="F2" s="416" t="s">
        <v>49</v>
      </c>
      <c r="G2" s="416" t="s">
        <v>51</v>
      </c>
      <c r="H2" s="416" t="s">
        <v>187</v>
      </c>
      <c r="I2" s="416"/>
      <c r="J2" s="416"/>
      <c r="K2" s="417" t="s">
        <v>188</v>
      </c>
      <c r="L2" s="418"/>
      <c r="M2" s="418"/>
      <c r="N2" s="419"/>
      <c r="O2" s="416" t="s">
        <v>189</v>
      </c>
      <c r="P2" s="416"/>
      <c r="Q2" s="416"/>
      <c r="R2" s="416" t="s">
        <v>190</v>
      </c>
      <c r="S2" s="416"/>
      <c r="T2" s="416"/>
      <c r="U2" s="416" t="s">
        <v>191</v>
      </c>
      <c r="V2" s="416" t="s">
        <v>192</v>
      </c>
      <c r="W2" s="416"/>
      <c r="X2" s="416" t="s">
        <v>130</v>
      </c>
      <c r="Y2" s="416" t="s">
        <v>92</v>
      </c>
      <c r="Z2" s="413" t="s">
        <v>211</v>
      </c>
      <c r="AA2" s="416" t="s">
        <v>212</v>
      </c>
      <c r="AB2" s="413" t="s">
        <v>213</v>
      </c>
      <c r="AC2" s="515" t="s">
        <v>214</v>
      </c>
      <c r="AD2" s="416" t="s">
        <v>215</v>
      </c>
      <c r="AE2" s="416" t="s">
        <v>193</v>
      </c>
      <c r="AF2" s="416"/>
      <c r="AG2" s="416"/>
      <c r="AH2" s="416" t="s">
        <v>102</v>
      </c>
      <c r="AI2" s="416"/>
      <c r="AJ2" s="416"/>
      <c r="AK2" s="416"/>
      <c r="AL2" s="417" t="s">
        <v>116</v>
      </c>
      <c r="AM2" s="418"/>
      <c r="AN2" s="418"/>
      <c r="AO2" s="418"/>
      <c r="AP2" s="419"/>
    </row>
    <row r="3" spans="1:42">
      <c r="A3" s="416"/>
      <c r="B3" s="416"/>
      <c r="C3" s="416"/>
      <c r="D3" s="416"/>
      <c r="E3" s="416"/>
      <c r="F3" s="416"/>
      <c r="G3" s="416"/>
      <c r="H3" s="23" t="s">
        <v>186</v>
      </c>
      <c r="I3" s="23" t="s">
        <v>56</v>
      </c>
      <c r="J3" s="23" t="s">
        <v>194</v>
      </c>
      <c r="K3" s="23" t="s">
        <v>186</v>
      </c>
      <c r="L3" s="23" t="s">
        <v>56</v>
      </c>
      <c r="M3" s="23" t="s">
        <v>194</v>
      </c>
      <c r="N3" s="23" t="s">
        <v>241</v>
      </c>
      <c r="O3" s="23" t="s">
        <v>186</v>
      </c>
      <c r="P3" s="23" t="s">
        <v>56</v>
      </c>
      <c r="Q3" s="23" t="s">
        <v>194</v>
      </c>
      <c r="R3" s="23" t="s">
        <v>69</v>
      </c>
      <c r="S3" s="23" t="s">
        <v>73</v>
      </c>
      <c r="T3" s="23" t="s">
        <v>76</v>
      </c>
      <c r="U3" s="416"/>
      <c r="V3" s="23" t="s">
        <v>186</v>
      </c>
      <c r="W3" s="23" t="s">
        <v>88</v>
      </c>
      <c r="X3" s="416"/>
      <c r="Y3" s="416"/>
      <c r="Z3" s="414"/>
      <c r="AA3" s="416"/>
      <c r="AB3" s="414"/>
      <c r="AC3" s="516"/>
      <c r="AD3" s="416"/>
      <c r="AE3" s="23" t="s">
        <v>195</v>
      </c>
      <c r="AF3" s="23" t="s">
        <v>101</v>
      </c>
      <c r="AG3" s="23" t="s">
        <v>196</v>
      </c>
      <c r="AH3" s="27" t="s">
        <v>197</v>
      </c>
      <c r="AI3" s="23" t="s">
        <v>196</v>
      </c>
      <c r="AJ3" s="23" t="s">
        <v>101</v>
      </c>
      <c r="AK3" s="23" t="s">
        <v>196</v>
      </c>
      <c r="AL3" s="23" t="s">
        <v>117</v>
      </c>
      <c r="AM3" s="23" t="s">
        <v>112</v>
      </c>
      <c r="AN3" s="23" t="s">
        <v>114</v>
      </c>
      <c r="AO3" s="23" t="s">
        <v>198</v>
      </c>
      <c r="AP3" s="23" t="s">
        <v>216</v>
      </c>
    </row>
    <row r="4" spans="1:42">
      <c r="A4" s="24" t="str">
        <f>記入シート!E8</f>
        <v>県東</v>
      </c>
      <c r="B4" s="24">
        <f>IF(C4="大学","#",IF(C4="職場・一般","#",IF(C4="小学校","#",IF(C8=B14,"#",IF(C8=B12,"#",IF(C8=B13,"#",記入シート!E9))))))</f>
        <v>1</v>
      </c>
      <c r="C4" s="24">
        <f>記入シート!E10</f>
        <v>0</v>
      </c>
      <c r="D4" s="24">
        <f>IF(記入シート!E10=B15,"***",記入シート!E11)</f>
        <v>0</v>
      </c>
      <c r="E4" s="24">
        <f>記入シート!E12</f>
        <v>0</v>
      </c>
      <c r="F4" s="24">
        <f>記入シート!E13</f>
        <v>0</v>
      </c>
      <c r="G4" s="24">
        <f>IF(C4="小学生","なし",IF(C4="小学生BF","なし",記入シート!E14))</f>
        <v>0</v>
      </c>
      <c r="H4" s="24">
        <f>記入シート!E15</f>
        <v>0</v>
      </c>
      <c r="I4" s="24">
        <f>記入シート!E16</f>
        <v>0</v>
      </c>
      <c r="J4" s="24">
        <f>記入シート!E17</f>
        <v>0</v>
      </c>
      <c r="K4" s="24">
        <f>記入シート!E18</f>
        <v>0</v>
      </c>
      <c r="L4" s="24">
        <f>記入シート!E19</f>
        <v>0</v>
      </c>
      <c r="M4" s="24">
        <f>記入シート!E20</f>
        <v>0</v>
      </c>
      <c r="N4" s="24">
        <f>記入シート!E21</f>
        <v>0</v>
      </c>
      <c r="O4" s="24">
        <f>記入シート!E22</f>
        <v>0</v>
      </c>
      <c r="P4" s="24">
        <f>記入シート!E23</f>
        <v>0</v>
      </c>
      <c r="Q4" s="24">
        <f>記入シート!E24</f>
        <v>0</v>
      </c>
      <c r="R4" s="24">
        <f>記入シート!E25</f>
        <v>0</v>
      </c>
      <c r="S4" s="24">
        <f>IF(R4="ウ","許諾先参照",記入シート!E26)</f>
        <v>0</v>
      </c>
      <c r="T4" s="24" t="str">
        <f>IF(R4="ウ",記入シート!E27,"不要")</f>
        <v>不要</v>
      </c>
      <c r="U4" s="24">
        <f>記入シート!E28</f>
        <v>0</v>
      </c>
      <c r="V4" s="24">
        <f>記入シート!E29</f>
        <v>0</v>
      </c>
      <c r="W4" s="24">
        <f>記入シート!E30</f>
        <v>0</v>
      </c>
      <c r="X4" s="24">
        <f>記入シート!E31</f>
        <v>0</v>
      </c>
      <c r="Y4" s="24">
        <f>記入シート!E32</f>
        <v>0</v>
      </c>
      <c r="Z4" s="24" t="str">
        <f>記入シート!E33</f>
        <v>承諾しない</v>
      </c>
      <c r="AA4" s="98">
        <f>参加負担金及び入場券等計算表!H11</f>
        <v>0</v>
      </c>
      <c r="AB4" s="98">
        <f>参加負担金及び入場券等計算表!H12</f>
        <v>0</v>
      </c>
      <c r="AC4" s="98">
        <f>参加負担金及び入場券等計算表!H13</f>
        <v>0</v>
      </c>
      <c r="AD4" s="98" t="e" cm="1">
        <f t="array" ref="AD4">参加負担金及び入場券等計算表!N16:N16</f>
        <v>#N/A</v>
      </c>
      <c r="AE4" s="24">
        <f>記入シート!G34</f>
        <v>0</v>
      </c>
      <c r="AF4" s="24">
        <f>記入シート!G35</f>
        <v>0</v>
      </c>
      <c r="AG4" s="24">
        <f>記入シート!N35</f>
        <v>0</v>
      </c>
      <c r="AH4" s="24">
        <f>記入シート!G36</f>
        <v>0</v>
      </c>
      <c r="AI4" s="24">
        <f>記入シート!I36</f>
        <v>0</v>
      </c>
      <c r="AJ4" s="24">
        <f>記入シート!G37</f>
        <v>0</v>
      </c>
      <c r="AK4" s="24">
        <f>記入シート!N37</f>
        <v>0</v>
      </c>
      <c r="AL4" s="24">
        <f>記入シート!E40</f>
        <v>0</v>
      </c>
      <c r="AM4" s="24">
        <f>記入シート!E41</f>
        <v>0</v>
      </c>
      <c r="AN4" s="24">
        <f>記入シート!E42</f>
        <v>0</v>
      </c>
      <c r="AO4" s="24">
        <f>記入シート!E43</f>
        <v>0</v>
      </c>
      <c r="AP4" s="24">
        <f>記入シート!E44</f>
        <v>0</v>
      </c>
    </row>
    <row r="5" spans="1:42" ht="27.6" customHeight="1"/>
    <row r="6" spans="1:42" ht="33.6" hidden="1" customHeight="1">
      <c r="A6" s="25" t="str">
        <f t="shared" ref="A6:AD6" si="0">IF(A4=0,$B$8,$A$8)</f>
        <v>OK</v>
      </c>
      <c r="B6" s="25" t="str">
        <f t="shared" si="0"/>
        <v>OK</v>
      </c>
      <c r="C6" s="25" t="str">
        <f t="shared" si="0"/>
        <v>NG</v>
      </c>
      <c r="D6" s="25" t="str">
        <f t="shared" si="0"/>
        <v>NG</v>
      </c>
      <c r="E6" s="25" t="str">
        <f t="shared" si="0"/>
        <v>NG</v>
      </c>
      <c r="F6" s="25" t="str">
        <f t="shared" si="0"/>
        <v>NG</v>
      </c>
      <c r="G6" s="25" t="str">
        <f t="shared" si="0"/>
        <v>NG</v>
      </c>
      <c r="H6" s="25" t="str">
        <f t="shared" si="0"/>
        <v>NG</v>
      </c>
      <c r="I6" s="25" t="str">
        <f t="shared" si="0"/>
        <v>NG</v>
      </c>
      <c r="J6" s="25" t="str">
        <f t="shared" si="0"/>
        <v>NG</v>
      </c>
      <c r="K6" s="25" t="str">
        <f t="shared" si="0"/>
        <v>NG</v>
      </c>
      <c r="L6" s="25" t="str">
        <f t="shared" si="0"/>
        <v>NG</v>
      </c>
      <c r="M6" s="25" t="str">
        <f t="shared" si="0"/>
        <v>NG</v>
      </c>
      <c r="N6" s="25"/>
      <c r="O6" s="25" t="str">
        <f t="shared" si="0"/>
        <v>NG</v>
      </c>
      <c r="P6" s="25" t="str">
        <f t="shared" si="0"/>
        <v>NG</v>
      </c>
      <c r="Q6" s="25" t="str">
        <f t="shared" si="0"/>
        <v>NG</v>
      </c>
      <c r="R6" s="25" t="str">
        <f t="shared" si="0"/>
        <v>NG</v>
      </c>
      <c r="S6" s="25" t="str">
        <f t="shared" si="0"/>
        <v>NG</v>
      </c>
      <c r="T6" s="25" t="str">
        <f t="shared" si="0"/>
        <v>OK</v>
      </c>
      <c r="U6" s="25" t="str">
        <f t="shared" si="0"/>
        <v>NG</v>
      </c>
      <c r="V6" s="25" t="str">
        <f t="shared" si="0"/>
        <v>NG</v>
      </c>
      <c r="W6" s="25" t="str">
        <f t="shared" si="0"/>
        <v>NG</v>
      </c>
      <c r="X6" s="25" t="str">
        <f t="shared" si="0"/>
        <v>NG</v>
      </c>
      <c r="Y6" s="25" t="str">
        <f t="shared" si="0"/>
        <v>NG</v>
      </c>
      <c r="Z6" s="25"/>
      <c r="AA6" s="25" t="str">
        <f t="shared" si="0"/>
        <v>NG</v>
      </c>
      <c r="AB6" s="25"/>
      <c r="AC6" s="25" t="str">
        <f>IF(AC4=0,$B$8,$A$8)</f>
        <v>NG</v>
      </c>
      <c r="AD6" s="25" t="e">
        <f t="shared" si="0"/>
        <v>#N/A</v>
      </c>
      <c r="AE6" s="25" t="str">
        <f>IF(記入シート!G34="",B8,CHECKシート!A7)</f>
        <v>NG</v>
      </c>
      <c r="AF6" s="25" t="str">
        <f>IF(AF4=0,$B$8,$A$8)</f>
        <v>NG</v>
      </c>
      <c r="AG6" s="25" t="str">
        <f>IF(記入シート!N35="",CHECKシート!B7,CHECKシート!A7)</f>
        <v>NG</v>
      </c>
      <c r="AH6" s="25" t="str">
        <f>IF(記入シート!G36="",CHECKシート!B7,CHECKシート!A7)</f>
        <v>NG</v>
      </c>
      <c r="AI6" s="25" t="str">
        <f>IF(記入シート!G36="",CHECKシート!B7,CHECKシート!A7)</f>
        <v>NG</v>
      </c>
      <c r="AJ6" s="25" t="str">
        <f>IF(AJ4=0,$B$8,$A$8)</f>
        <v>NG</v>
      </c>
      <c r="AK6" s="25" t="str">
        <f>IF(記入シート!N37="",CHECKシート!B7,CHECKシート!A7)</f>
        <v>NG</v>
      </c>
      <c r="AL6" s="25" t="str">
        <f t="shared" ref="AL6:AN6" si="1">IF(AL4=0,$B$8,$A$8)</f>
        <v>NG</v>
      </c>
      <c r="AM6" s="25" t="str">
        <f t="shared" si="1"/>
        <v>NG</v>
      </c>
      <c r="AN6" s="25" t="str">
        <f t="shared" si="1"/>
        <v>NG</v>
      </c>
      <c r="AO6" s="25" t="str">
        <f>IF(AO4=0,$B$8,$A$8)</f>
        <v>NG</v>
      </c>
      <c r="AP6" s="25" t="str">
        <f>IF(AP4=0,$B$8,$A$8)</f>
        <v>NG</v>
      </c>
    </row>
    <row r="7" spans="1:42" ht="1.2" hidden="1" customHeight="1">
      <c r="A7" s="415" t="s">
        <v>199</v>
      </c>
      <c r="B7" s="415"/>
      <c r="C7" s="26" t="str">
        <f>IF(A9=48,"OK","NG")</f>
        <v>NG</v>
      </c>
    </row>
    <row r="8" spans="1:42" ht="16.2" hidden="1" customHeight="1">
      <c r="A8" t="s">
        <v>200</v>
      </c>
      <c r="B8" t="s">
        <v>201</v>
      </c>
      <c r="C8" t="str">
        <f>CONCATENATE(C4,D4)</f>
        <v>00</v>
      </c>
    </row>
    <row r="9" spans="1:42" ht="15.6" hidden="1" customHeight="1">
      <c r="B9" t="s">
        <v>217</v>
      </c>
    </row>
    <row r="10" spans="1:42" ht="18" customHeight="1">
      <c r="B10" t="s">
        <v>203</v>
      </c>
    </row>
    <row r="11" spans="1:42" ht="17.399999999999999" customHeight="1">
      <c r="B11" t="s">
        <v>204</v>
      </c>
    </row>
    <row r="12" spans="1:42" ht="21" customHeight="1">
      <c r="B12" t="s">
        <v>205</v>
      </c>
    </row>
    <row r="13" spans="1:42" ht="9" customHeight="1">
      <c r="B13" t="s">
        <v>206</v>
      </c>
    </row>
    <row r="14" spans="1:42" ht="3" customHeight="1">
      <c r="B14" t="s">
        <v>207</v>
      </c>
    </row>
    <row r="15" spans="1:42" ht="10.95" customHeight="1">
      <c r="B15" t="s">
        <v>34</v>
      </c>
    </row>
    <row r="16" spans="1:42" ht="9" customHeight="1">
      <c r="B16" t="s">
        <v>209</v>
      </c>
    </row>
    <row r="17" spans="2:29" ht="12" customHeight="1">
      <c r="B17" t="s">
        <v>210</v>
      </c>
    </row>
    <row r="18" spans="2:29" ht="36.6" customHeight="1"/>
    <row r="19" spans="2:29" ht="45.6" customHeight="1"/>
    <row r="20" spans="2:29" ht="31.95" customHeight="1"/>
    <row r="21" spans="2:29" ht="35.4" customHeight="1"/>
    <row r="25" spans="2:29">
      <c r="AA25" s="99"/>
      <c r="AB25" s="99"/>
      <c r="AC25" s="99"/>
    </row>
  </sheetData>
  <sheetProtection algorithmName="SHA-512" hashValue="RY5YQswkGyP3uOa2j2zcxpUVmQZEUSOod6nCqI9RyziFqfk21ufWyYC8CF7ZP1ANJz/h6p8L8I+E21vXlYba1A==" saltValue="EqE3cTalrs1DVV3VZMO5HA==" spinCount="100000" sheet="1" formatRows="0" insertColumns="0" insertRows="0" insertHyperlinks="0" deleteColumns="0" deleteRows="0" selectLockedCells="1" sort="0" autoFilter="0" pivotTables="0" selectUnlockedCells="1"/>
  <mergeCells count="24">
    <mergeCell ref="AC2:AC3"/>
    <mergeCell ref="K2:N2"/>
    <mergeCell ref="AL2:AP2"/>
    <mergeCell ref="V2:W2"/>
    <mergeCell ref="X2:X3"/>
    <mergeCell ref="Y2:Y3"/>
    <mergeCell ref="AA2:AA3"/>
    <mergeCell ref="Z2:Z3"/>
    <mergeCell ref="A7:B7"/>
    <mergeCell ref="AH2:AK2"/>
    <mergeCell ref="A2:A3"/>
    <mergeCell ref="B2:B3"/>
    <mergeCell ref="F2:F3"/>
    <mergeCell ref="AD2:AD3"/>
    <mergeCell ref="AE2:AG2"/>
    <mergeCell ref="G2:G3"/>
    <mergeCell ref="H2:J2"/>
    <mergeCell ref="O2:Q2"/>
    <mergeCell ref="R2:T2"/>
    <mergeCell ref="U2:U3"/>
    <mergeCell ref="C2:C3"/>
    <mergeCell ref="D2:D3"/>
    <mergeCell ref="E2:E3"/>
    <mergeCell ref="AB2:AB3"/>
  </mergeCells>
  <phoneticPr fontId="2"/>
  <conditionalFormatting sqref="A6:AP6">
    <cfRule type="cellIs" dxfId="12" priority="1" stopIfTrue="1" operator="equal">
      <formula>$B$8</formula>
    </cfRule>
  </conditionalFormatting>
  <conditionalFormatting sqref="C7">
    <cfRule type="containsText" dxfId="11" priority="3" stopIfTrue="1" operator="containsText" text="OK">
      <formula>NOT(ISERROR(SEARCH("OK",C7)))</formula>
    </cfRule>
    <cfRule type="containsText" dxfId="10" priority="5" stopIfTrue="1" operator="containsText" text="OK">
      <formula>NOT(ISERROR(SEARCH("OK",C7)))</formula>
    </cfRule>
    <cfRule type="cellIs" dxfId="9" priority="6" stopIfTrue="1" operator="equal">
      <formula>$A$8</formula>
    </cfRule>
    <cfRule type="cellIs" dxfId="8" priority="7" stopIfTrue="1" operator="equal">
      <formula>"OK"</formula>
    </cfRule>
    <cfRule type="containsText" dxfId="7" priority="9" stopIfTrue="1" operator="containsText" text="OK">
      <formula>NOT(ISERROR(SEARCH("OK",C7)))</formula>
    </cfRule>
    <cfRule type="containsText" dxfId="6" priority="11" stopIfTrue="1" operator="containsText" text="OK">
      <formula>NOT(ISERROR(SEARCH("OK",C7)))</formula>
    </cfRule>
    <cfRule type="cellIs" dxfId="5" priority="12" stopIfTrue="1" operator="equal">
      <formula>$A$8</formula>
    </cfRule>
    <cfRule type="cellIs" dxfId="4" priority="13" stopIfTrue="1" operator="equal">
      <formula>"OK"</formula>
    </cfRule>
    <cfRule type="containsText" dxfId="3" priority="15" stopIfTrue="1" operator="containsText" text="OK">
      <formula>NOT(ISERROR(SEARCH("OK",C7)))</formula>
    </cfRule>
    <cfRule type="containsText" dxfId="2" priority="17" stopIfTrue="1" operator="containsText" text="OK">
      <formula>NOT(ISERROR(SEARCH("OK",C7)))</formula>
    </cfRule>
    <cfRule type="cellIs" dxfId="1" priority="18" stopIfTrue="1" operator="equal">
      <formula>$A$8</formula>
    </cfRule>
    <cfRule type="cellIs" dxfId="0" priority="19" stopIfTrue="1" operator="equal">
      <formula>"OK"</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
  <sheetViews>
    <sheetView showGridLines="0" view="pageBreakPreview" zoomScaleNormal="100" zoomScaleSheetLayoutView="100" workbookViewId="0">
      <selection activeCell="P4" sqref="P4"/>
    </sheetView>
  </sheetViews>
  <sheetFormatPr defaultColWidth="9" defaultRowHeight="13.2"/>
  <cols>
    <col min="1" max="2" width="5.5546875" style="12" customWidth="1"/>
    <col min="3" max="3" width="9" style="12" customWidth="1"/>
    <col min="4" max="7" width="6" style="12" customWidth="1"/>
    <col min="8" max="8" width="7" style="12" customWidth="1"/>
    <col min="9" max="9" width="6" style="12" customWidth="1"/>
    <col min="10" max="10" width="5.109375" style="12" customWidth="1"/>
    <col min="11" max="11" width="8.77734375" style="12" customWidth="1"/>
    <col min="12" max="12" width="4.77734375" style="12" customWidth="1"/>
    <col min="13" max="15" width="6" style="12" customWidth="1"/>
    <col min="16" max="16" width="1.33203125" style="12" customWidth="1"/>
    <col min="17" max="16384" width="9" style="12"/>
  </cols>
  <sheetData>
    <row r="1" spans="1:16" ht="18" customHeight="1">
      <c r="A1" s="233"/>
      <c r="B1" s="570" t="str">
        <f>はじめに!B1</f>
        <v>令和７年度　第6５回茨城県吹奏楽コンクール</v>
      </c>
      <c r="C1" s="570"/>
      <c r="D1" s="570"/>
      <c r="E1" s="570"/>
      <c r="F1" s="570"/>
      <c r="G1" s="570"/>
      <c r="H1" s="570"/>
      <c r="I1" s="570"/>
      <c r="J1" s="570"/>
      <c r="K1" s="570"/>
      <c r="L1" s="570"/>
      <c r="M1" s="570"/>
      <c r="N1" s="570"/>
      <c r="O1" s="233"/>
    </row>
    <row r="2" spans="1:16" ht="18" customHeight="1">
      <c r="A2" s="570" t="str">
        <f>はじめに!B2</f>
        <v>第6２回茨城県小学生バンドフェスティバル（ステージ部門）</v>
      </c>
      <c r="B2" s="570"/>
      <c r="C2" s="570"/>
      <c r="D2" s="570"/>
      <c r="E2" s="570"/>
      <c r="F2" s="570"/>
      <c r="G2" s="570"/>
      <c r="H2" s="570"/>
      <c r="I2" s="570"/>
      <c r="J2" s="570"/>
      <c r="K2" s="570"/>
      <c r="L2" s="570"/>
      <c r="M2" s="570"/>
      <c r="N2" s="570"/>
      <c r="O2" s="570"/>
    </row>
    <row r="3" spans="1:16" ht="18" customHeight="1">
      <c r="A3" s="571" t="s">
        <v>252</v>
      </c>
      <c r="B3" s="571"/>
      <c r="C3" s="571"/>
      <c r="D3" s="571"/>
      <c r="E3" s="571"/>
      <c r="F3" s="571"/>
      <c r="G3" s="571"/>
      <c r="H3" s="571"/>
      <c r="I3" s="571"/>
      <c r="J3" s="571"/>
      <c r="K3" s="571"/>
      <c r="L3" s="571"/>
      <c r="M3" s="571"/>
      <c r="N3" s="571"/>
      <c r="O3" s="571"/>
    </row>
    <row r="4" spans="1:16" ht="18" customHeight="1">
      <c r="A4" s="583" t="s">
        <v>32</v>
      </c>
      <c r="B4" s="584"/>
      <c r="C4" s="579" t="s">
        <v>124</v>
      </c>
      <c r="D4" s="587"/>
      <c r="E4" s="589" t="s">
        <v>43</v>
      </c>
      <c r="F4" s="590"/>
      <c r="G4" s="579">
        <f>記入シート!E12</f>
        <v>0</v>
      </c>
      <c r="H4" s="580"/>
      <c r="I4" s="580"/>
      <c r="J4" s="580"/>
      <c r="K4" s="580"/>
      <c r="L4" s="580"/>
      <c r="M4" s="580"/>
      <c r="N4" s="580"/>
      <c r="O4" s="580"/>
    </row>
    <row r="5" spans="1:16" ht="30" customHeight="1">
      <c r="A5" s="585">
        <f>記入シート!E10</f>
        <v>0</v>
      </c>
      <c r="B5" s="586"/>
      <c r="C5" s="588">
        <f>IF(A5="小学生","***",記入シート!E11)</f>
        <v>0</v>
      </c>
      <c r="D5" s="586"/>
      <c r="E5" s="591" t="s">
        <v>49</v>
      </c>
      <c r="F5" s="592"/>
      <c r="G5" s="581">
        <f>記入シート!E13</f>
        <v>0</v>
      </c>
      <c r="H5" s="582"/>
      <c r="I5" s="582"/>
      <c r="J5" s="582"/>
      <c r="K5" s="582"/>
      <c r="L5" s="582"/>
      <c r="M5" s="582"/>
      <c r="N5" s="582"/>
      <c r="O5" s="582"/>
    </row>
    <row r="6" spans="1:16" ht="30" customHeight="1">
      <c r="A6" s="607" t="s">
        <v>51</v>
      </c>
      <c r="B6" s="608"/>
      <c r="C6" s="608"/>
      <c r="D6" s="613" t="str">
        <f>IF(記入シート!E14=0,"",記入シート!E14)</f>
        <v/>
      </c>
      <c r="E6" s="613"/>
      <c r="F6" s="603" t="str">
        <f>IF(D6="","",記入シート!F14)</f>
        <v/>
      </c>
      <c r="G6" s="604"/>
      <c r="H6" s="604"/>
      <c r="I6" s="604"/>
      <c r="J6" s="604"/>
      <c r="K6" s="604"/>
      <c r="L6" s="604"/>
      <c r="M6" s="604"/>
      <c r="N6" s="604"/>
      <c r="O6" s="605"/>
      <c r="P6" s="15"/>
    </row>
    <row r="7" spans="1:16" ht="18" customHeight="1">
      <c r="A7" s="609" t="s">
        <v>53</v>
      </c>
      <c r="B7" s="612" t="s">
        <v>54</v>
      </c>
      <c r="C7" s="16" t="s">
        <v>43</v>
      </c>
      <c r="D7" s="577">
        <f>記入シート!E15</f>
        <v>0</v>
      </c>
      <c r="E7" s="577"/>
      <c r="F7" s="577"/>
      <c r="G7" s="577"/>
      <c r="H7" s="577"/>
      <c r="I7" s="577"/>
      <c r="J7" s="577"/>
      <c r="K7" s="577"/>
      <c r="L7" s="577"/>
      <c r="M7" s="577"/>
      <c r="N7" s="577"/>
      <c r="O7" s="578"/>
    </row>
    <row r="8" spans="1:16" ht="30" customHeight="1">
      <c r="A8" s="610"/>
      <c r="B8" s="560"/>
      <c r="C8" s="17" t="s">
        <v>56</v>
      </c>
      <c r="D8" s="572">
        <f>記入シート!E16</f>
        <v>0</v>
      </c>
      <c r="E8" s="573"/>
      <c r="F8" s="573"/>
      <c r="G8" s="573"/>
      <c r="H8" s="573"/>
      <c r="I8" s="573"/>
      <c r="J8" s="573"/>
      <c r="K8" s="573"/>
      <c r="L8" s="573"/>
      <c r="M8" s="573"/>
      <c r="N8" s="573"/>
      <c r="O8" s="574"/>
    </row>
    <row r="9" spans="1:16" ht="22.5" customHeight="1">
      <c r="A9" s="610"/>
      <c r="B9" s="560"/>
      <c r="C9" s="17" t="s">
        <v>58</v>
      </c>
      <c r="D9" s="575">
        <f>IF(記入シート!E17="なし","",記入シート!E17)</f>
        <v>0</v>
      </c>
      <c r="E9" s="575"/>
      <c r="F9" s="575"/>
      <c r="G9" s="575"/>
      <c r="H9" s="575"/>
      <c r="I9" s="575"/>
      <c r="J9" s="575"/>
      <c r="K9" s="575"/>
      <c r="L9" s="575"/>
      <c r="M9" s="575"/>
      <c r="N9" s="575"/>
      <c r="O9" s="576"/>
    </row>
    <row r="10" spans="1:16" ht="18" customHeight="1">
      <c r="A10" s="610"/>
      <c r="B10" s="517" t="s">
        <v>43</v>
      </c>
      <c r="C10" s="517"/>
      <c r="D10" s="517">
        <f>記入シート!E18</f>
        <v>0</v>
      </c>
      <c r="E10" s="517"/>
      <c r="F10" s="517"/>
      <c r="G10" s="517"/>
      <c r="H10" s="517"/>
      <c r="I10" s="517" t="s">
        <v>43</v>
      </c>
      <c r="J10" s="517"/>
      <c r="K10" s="517">
        <f>IF(記入シート!E22="なし","",記入シート!E22)</f>
        <v>0</v>
      </c>
      <c r="L10" s="517"/>
      <c r="M10" s="517"/>
      <c r="N10" s="517"/>
      <c r="O10" s="614"/>
    </row>
    <row r="11" spans="1:16" ht="30" customHeight="1">
      <c r="A11" s="610"/>
      <c r="B11" s="518" t="s">
        <v>56</v>
      </c>
      <c r="C11" s="518"/>
      <c r="D11" s="566">
        <f>記入シート!E19</f>
        <v>0</v>
      </c>
      <c r="E11" s="568"/>
      <c r="F11" s="568"/>
      <c r="G11" s="568"/>
      <c r="H11" s="18" t="s">
        <v>125</v>
      </c>
      <c r="I11" s="518" t="s">
        <v>56</v>
      </c>
      <c r="J11" s="518"/>
      <c r="K11" s="566">
        <f>IF(記入シート!E23="なし","",記入シート!E23)</f>
        <v>0</v>
      </c>
      <c r="L11" s="568"/>
      <c r="M11" s="568"/>
      <c r="N11" s="568"/>
      <c r="O11" s="19" t="s">
        <v>126</v>
      </c>
    </row>
    <row r="12" spans="1:16" ht="22.5" customHeight="1">
      <c r="A12" s="610"/>
      <c r="B12" s="518" t="s">
        <v>58</v>
      </c>
      <c r="C12" s="518"/>
      <c r="D12" s="518">
        <f>記入シート!E20</f>
        <v>0</v>
      </c>
      <c r="E12" s="518"/>
      <c r="F12" s="518"/>
      <c r="G12" s="518"/>
      <c r="H12" s="518"/>
      <c r="I12" s="518" t="s">
        <v>58</v>
      </c>
      <c r="J12" s="518"/>
      <c r="K12" s="518">
        <f>IF(記入シート!E24="なし","",記入シート!E24)</f>
        <v>0</v>
      </c>
      <c r="L12" s="518"/>
      <c r="M12" s="518"/>
      <c r="N12" s="518"/>
      <c r="O12" s="606"/>
    </row>
    <row r="13" spans="1:16" ht="22.5" customHeight="1">
      <c r="A13" s="610"/>
      <c r="B13" s="566" t="s">
        <v>241</v>
      </c>
      <c r="C13" s="567"/>
      <c r="D13" s="566">
        <f>記入シート!E21</f>
        <v>0</v>
      </c>
      <c r="E13" s="568"/>
      <c r="F13" s="568"/>
      <c r="G13" s="568"/>
      <c r="H13" s="567"/>
      <c r="I13" s="566" t="s">
        <v>129</v>
      </c>
      <c r="J13" s="567"/>
      <c r="K13" s="18">
        <f>記入シート!E28</f>
        <v>0</v>
      </c>
      <c r="L13" s="566" t="s">
        <v>131</v>
      </c>
      <c r="M13" s="567"/>
      <c r="N13" s="568">
        <f>記入シート!E32</f>
        <v>0</v>
      </c>
      <c r="O13" s="569"/>
    </row>
    <row r="14" spans="1:16" ht="20.100000000000001" customHeight="1">
      <c r="A14" s="610"/>
      <c r="B14" s="560" t="s">
        <v>68</v>
      </c>
      <c r="C14" s="597" t="s">
        <v>127</v>
      </c>
      <c r="D14" s="599" t="e">
        <f>記入シート!F25</f>
        <v>#N/A</v>
      </c>
      <c r="E14" s="599"/>
      <c r="F14" s="599"/>
      <c r="G14" s="599"/>
      <c r="H14" s="599"/>
      <c r="I14" s="599"/>
      <c r="J14" s="599"/>
      <c r="K14" s="599"/>
      <c r="L14" s="599"/>
      <c r="M14" s="599"/>
      <c r="N14" s="599"/>
      <c r="O14" s="600"/>
    </row>
    <row r="15" spans="1:16" ht="12.6" customHeight="1">
      <c r="A15" s="610"/>
      <c r="B15" s="560"/>
      <c r="C15" s="598"/>
      <c r="D15" s="601"/>
      <c r="E15" s="601"/>
      <c r="F15" s="601"/>
      <c r="G15" s="601"/>
      <c r="H15" s="601"/>
      <c r="I15" s="601"/>
      <c r="J15" s="601"/>
      <c r="K15" s="601"/>
      <c r="L15" s="601"/>
      <c r="M15" s="601"/>
      <c r="N15" s="601"/>
      <c r="O15" s="602"/>
    </row>
    <row r="16" spans="1:16" ht="22.2" customHeight="1">
      <c r="A16" s="610"/>
      <c r="B16" s="560"/>
      <c r="C16" s="20" t="s">
        <v>128</v>
      </c>
      <c r="D16" s="562" t="str">
        <f>IF(記入シート!E26=0,"",記入シート!E26)</f>
        <v/>
      </c>
      <c r="E16" s="562"/>
      <c r="F16" s="562"/>
      <c r="G16" s="562"/>
      <c r="H16" s="562"/>
      <c r="I16" s="562"/>
      <c r="J16" s="562"/>
      <c r="K16" s="562"/>
      <c r="L16" s="562"/>
      <c r="M16" s="562"/>
      <c r="N16" s="562"/>
      <c r="O16" s="563"/>
    </row>
    <row r="17" spans="1:16" ht="22.2" customHeight="1">
      <c r="A17" s="611"/>
      <c r="B17" s="561"/>
      <c r="C17" s="22" t="s">
        <v>76</v>
      </c>
      <c r="D17" s="564" t="str">
        <f>IF(記入シート!E27=0,"",記入シート!E27)</f>
        <v/>
      </c>
      <c r="E17" s="564"/>
      <c r="F17" s="564"/>
      <c r="G17" s="564"/>
      <c r="H17" s="564"/>
      <c r="I17" s="564"/>
      <c r="J17" s="564"/>
      <c r="K17" s="564"/>
      <c r="L17" s="564"/>
      <c r="M17" s="564"/>
      <c r="N17" s="564"/>
      <c r="O17" s="565"/>
    </row>
    <row r="18" spans="1:16" ht="18" customHeight="1">
      <c r="A18" s="593" t="s">
        <v>85</v>
      </c>
      <c r="B18" s="594"/>
      <c r="C18" s="16" t="s">
        <v>43</v>
      </c>
      <c r="D18" s="536">
        <f>記入シート!E29</f>
        <v>0</v>
      </c>
      <c r="E18" s="520"/>
      <c r="F18" s="520"/>
      <c r="G18" s="520"/>
      <c r="H18" s="521"/>
      <c r="I18" s="540" t="s">
        <v>253</v>
      </c>
      <c r="J18" s="541"/>
      <c r="K18" s="542"/>
      <c r="L18" s="556">
        <f>記入シート!E31</f>
        <v>0</v>
      </c>
      <c r="M18" s="557"/>
      <c r="N18" s="557"/>
      <c r="O18" s="557"/>
    </row>
    <row r="19" spans="1:16" ht="30" customHeight="1">
      <c r="A19" s="595"/>
      <c r="B19" s="596"/>
      <c r="C19" s="13" t="s">
        <v>88</v>
      </c>
      <c r="D19" s="537">
        <f>記入シート!E30</f>
        <v>0</v>
      </c>
      <c r="E19" s="538"/>
      <c r="F19" s="538"/>
      <c r="G19" s="538"/>
      <c r="H19" s="539"/>
      <c r="I19" s="543"/>
      <c r="J19" s="544"/>
      <c r="K19" s="545"/>
      <c r="L19" s="558"/>
      <c r="M19" s="559"/>
      <c r="N19" s="559"/>
      <c r="O19" s="559"/>
    </row>
    <row r="20" spans="1:16" s="21" customFormat="1" ht="20.100000000000001" customHeight="1">
      <c r="A20" s="519" t="s">
        <v>96</v>
      </c>
      <c r="B20" s="520"/>
      <c r="C20" s="521"/>
      <c r="D20" s="525" t="s">
        <v>97</v>
      </c>
      <c r="E20" s="526"/>
      <c r="F20" s="112">
        <f>記入シート!G34</f>
        <v>0</v>
      </c>
      <c r="G20" s="113" t="s">
        <v>98</v>
      </c>
      <c r="H20" s="256"/>
      <c r="I20" s="257"/>
      <c r="J20" s="547" t="s">
        <v>101</v>
      </c>
      <c r="K20" s="548"/>
      <c r="L20" s="547">
        <f>記入シート!G35</f>
        <v>0</v>
      </c>
      <c r="M20" s="547"/>
      <c r="N20" s="114" t="str">
        <f>IF(記入シート!N35="","",記入シート!N35)</f>
        <v/>
      </c>
      <c r="O20" s="115" t="s">
        <v>98</v>
      </c>
      <c r="P20" s="12"/>
    </row>
    <row r="21" spans="1:16" s="21" customFormat="1" ht="20.100000000000001" customHeight="1">
      <c r="A21" s="522" t="s">
        <v>102</v>
      </c>
      <c r="B21" s="523"/>
      <c r="C21" s="524"/>
      <c r="D21" s="527" t="s">
        <v>103</v>
      </c>
      <c r="E21" s="528"/>
      <c r="F21" s="250">
        <f>記入シート!G36</f>
        <v>0</v>
      </c>
      <c r="G21" s="255" t="s">
        <v>104</v>
      </c>
      <c r="H21" s="250">
        <f>記入シート!I36</f>
        <v>0</v>
      </c>
      <c r="I21" s="251" t="s">
        <v>98</v>
      </c>
      <c r="J21" s="527" t="s">
        <v>101</v>
      </c>
      <c r="K21" s="528"/>
      <c r="L21" s="523">
        <f>記入シート!G37</f>
        <v>0</v>
      </c>
      <c r="M21" s="523"/>
      <c r="N21" s="252">
        <f>記入シート!N37</f>
        <v>0</v>
      </c>
      <c r="O21" s="253" t="s">
        <v>98</v>
      </c>
      <c r="P21" s="12"/>
    </row>
    <row r="22" spans="1:16" s="21" customFormat="1" ht="22.2" customHeight="1">
      <c r="A22" s="532" t="s">
        <v>254</v>
      </c>
      <c r="B22" s="533"/>
      <c r="C22" s="254" t="s">
        <v>88</v>
      </c>
      <c r="D22" s="546">
        <f>記入シート!E40</f>
        <v>0</v>
      </c>
      <c r="E22" s="547"/>
      <c r="F22" s="547"/>
      <c r="G22" s="547"/>
      <c r="H22" s="548"/>
      <c r="I22" s="546" t="s">
        <v>133</v>
      </c>
      <c r="J22" s="548"/>
      <c r="K22" s="536">
        <f>記入シート!E42</f>
        <v>0</v>
      </c>
      <c r="L22" s="520"/>
      <c r="M22" s="520"/>
      <c r="N22" s="520"/>
      <c r="O22" s="520"/>
      <c r="P22" s="12"/>
    </row>
    <row r="23" spans="1:16" s="21" customFormat="1" ht="22.2" customHeight="1">
      <c r="A23" s="534"/>
      <c r="B23" s="535"/>
      <c r="C23" s="116" t="s">
        <v>132</v>
      </c>
      <c r="D23" s="549">
        <f>記入シート!E41</f>
        <v>0</v>
      </c>
      <c r="E23" s="550"/>
      <c r="F23" s="550"/>
      <c r="G23" s="550"/>
      <c r="H23" s="551"/>
      <c r="I23" s="552" t="s">
        <v>134</v>
      </c>
      <c r="J23" s="553"/>
      <c r="K23" s="554">
        <f>記入シート!E43</f>
        <v>0</v>
      </c>
      <c r="L23" s="555"/>
      <c r="M23" s="555"/>
      <c r="N23" s="555"/>
      <c r="O23" s="555"/>
      <c r="P23" s="12"/>
    </row>
    <row r="24" spans="1:16">
      <c r="A24" s="529" t="s">
        <v>251</v>
      </c>
      <c r="B24" s="530"/>
      <c r="C24" s="530"/>
      <c r="D24" s="530"/>
      <c r="E24" s="530"/>
      <c r="F24" s="530"/>
      <c r="G24" s="530"/>
      <c r="H24" s="530"/>
      <c r="I24" s="530"/>
      <c r="J24" s="530"/>
      <c r="K24" s="530"/>
      <c r="L24" s="530"/>
      <c r="M24" s="530"/>
      <c r="N24" s="530"/>
      <c r="O24" s="531"/>
    </row>
    <row r="25" spans="1:16">
      <c r="A25" s="14" t="s">
        <v>250</v>
      </c>
    </row>
    <row r="26" spans="1:16">
      <c r="A26" s="14" t="s">
        <v>249</v>
      </c>
    </row>
  </sheetData>
  <sheetProtection algorithmName="SHA-512" hashValue="IVSlXCacqwgD4ez9HRKWE/ce+n9lFYdN8uvwYfbthSBVETeZ3sf4/Jegfoc7auNvT1esOj2tabiOQpFJpdAUQg==" saltValue="irve3ev5FYwGWPgqgCJyIw==" spinCount="100000" sheet="1" formatCells="0" formatColumns="0" formatRows="0" insertColumns="0" insertRows="0" insertHyperlinks="0" deleteColumns="0" deleteRows="0" sort="0" autoFilter="0" pivotTables="0"/>
  <mergeCells count="62">
    <mergeCell ref="C14:C15"/>
    <mergeCell ref="D14:O15"/>
    <mergeCell ref="F6:O6"/>
    <mergeCell ref="B11:C11"/>
    <mergeCell ref="B10:C10"/>
    <mergeCell ref="D10:H10"/>
    <mergeCell ref="K12:O12"/>
    <mergeCell ref="K11:N11"/>
    <mergeCell ref="A6:C6"/>
    <mergeCell ref="A7:A17"/>
    <mergeCell ref="B7:B9"/>
    <mergeCell ref="D6:E6"/>
    <mergeCell ref="D12:H12"/>
    <mergeCell ref="D11:G11"/>
    <mergeCell ref="K10:O10"/>
    <mergeCell ref="N13:O13"/>
    <mergeCell ref="B1:N1"/>
    <mergeCell ref="A2:O2"/>
    <mergeCell ref="A3:O3"/>
    <mergeCell ref="D8:O8"/>
    <mergeCell ref="D9:O9"/>
    <mergeCell ref="D7:O7"/>
    <mergeCell ref="G4:O4"/>
    <mergeCell ref="G5:O5"/>
    <mergeCell ref="A4:B4"/>
    <mergeCell ref="A5:B5"/>
    <mergeCell ref="C4:D4"/>
    <mergeCell ref="C5:D5"/>
    <mergeCell ref="E4:F4"/>
    <mergeCell ref="E5:F5"/>
    <mergeCell ref="A24:O24"/>
    <mergeCell ref="A22:B23"/>
    <mergeCell ref="D18:H18"/>
    <mergeCell ref="D19:H19"/>
    <mergeCell ref="I18:K19"/>
    <mergeCell ref="D22:H22"/>
    <mergeCell ref="D23:H23"/>
    <mergeCell ref="I22:J22"/>
    <mergeCell ref="I23:J23"/>
    <mergeCell ref="K22:O22"/>
    <mergeCell ref="K23:O23"/>
    <mergeCell ref="L20:M20"/>
    <mergeCell ref="J20:K20"/>
    <mergeCell ref="L18:O19"/>
    <mergeCell ref="L21:M21"/>
    <mergeCell ref="A18:B19"/>
    <mergeCell ref="I10:J10"/>
    <mergeCell ref="I12:J12"/>
    <mergeCell ref="A20:C20"/>
    <mergeCell ref="A21:C21"/>
    <mergeCell ref="D20:E20"/>
    <mergeCell ref="D21:E21"/>
    <mergeCell ref="J21:K21"/>
    <mergeCell ref="I11:J11"/>
    <mergeCell ref="B14:B17"/>
    <mergeCell ref="B12:C12"/>
    <mergeCell ref="D16:O16"/>
    <mergeCell ref="D17:O17"/>
    <mergeCell ref="B13:C13"/>
    <mergeCell ref="D13:H13"/>
    <mergeCell ref="I13:J13"/>
    <mergeCell ref="L13:M13"/>
  </mergeCells>
  <phoneticPr fontId="2"/>
  <printOptions horizontalCentered="1" verticalCentered="1"/>
  <pageMargins left="3.937007874015748E-2" right="3.937007874015748E-2" top="0.35433070866141736" bottom="0.15748031496062992" header="0.31496062992125984" footer="0.31496062992125984"/>
  <pageSetup paperSize="9" scale="97"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はじめに</vt:lpstr>
      <vt:lpstr>記入シート</vt:lpstr>
      <vt:lpstr>CHECKシート</vt:lpstr>
      <vt:lpstr>参加負担金及び入場券等計算表</vt:lpstr>
      <vt:lpstr>DATA</vt:lpstr>
      <vt:lpstr>事務局用PDF</vt:lpstr>
      <vt:lpstr>事務局用PDF!Print_Area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TAKANO.M</dc:creator>
  <cp:keywords/>
  <dc:description/>
  <cp:lastModifiedBy>萌華 直井</cp:lastModifiedBy>
  <cp:revision/>
  <dcterms:created xsi:type="dcterms:W3CDTF">2003-04-02T12:52:47Z</dcterms:created>
  <dcterms:modified xsi:type="dcterms:W3CDTF">2025-06-05T07:24:45Z</dcterms:modified>
  <cp:category/>
  <cp:contentStatus/>
</cp:coreProperties>
</file>