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autoCompressPictures="0"/>
  <mc:AlternateContent xmlns:mc="http://schemas.openxmlformats.org/markup-compatibility/2006">
    <mc:Choice Requires="x15">
      <x15ac:absPath xmlns:x15ac="http://schemas.microsoft.com/office/spreadsheetml/2010/11/ac" url="https://d.docs.live.net/1441e41f58fc8d88/Sony_32GT/12.アンコン/58回/申込み/"/>
    </mc:Choice>
  </mc:AlternateContent>
  <xr:revisionPtr revIDLastSave="1035" documentId="8_{29B92D64-371A-410D-B35D-E451B46908AA}" xr6:coauthVersionLast="47" xr6:coauthVersionMax="47" xr10:uidLastSave="{ECF0B71A-BD2F-4689-8637-3393BE98AE71}"/>
  <bookViews>
    <workbookView xWindow="-108" yWindow="-108" windowWidth="23256" windowHeight="12576" tabRatio="754" xr2:uid="{00000000-000D-0000-FFFF-FFFF00000000}"/>
  </bookViews>
  <sheets>
    <sheet name="説明" sheetId="21" r:id="rId1"/>
    <sheet name="記入シート" sheetId="1" r:id="rId2"/>
    <sheet name="(例)記入シート" sheetId="17" r:id="rId3"/>
    <sheet name="Sheet3" sheetId="26" state="hidden" r:id="rId4"/>
    <sheet name="申込書A" sheetId="9" r:id="rId5"/>
    <sheet name="申込書B" sheetId="13" r:id="rId6"/>
    <sheet name="申込書C" sheetId="15" r:id="rId7"/>
    <sheet name="前売入場券・参加負担金等" sheetId="10" r:id="rId8"/>
    <sheet name="データシート" sheetId="3" r:id="rId9"/>
  </sheets>
  <definedNames>
    <definedName name="_xlnm.Print_Area" localSheetId="2">'(例)記入シート'!$A$1:$P$79</definedName>
    <definedName name="_xlnm.Print_Area" localSheetId="3">Sheet3!$A$1:$P$79</definedName>
    <definedName name="_xlnm.Print_Area" localSheetId="1">記入シート!$A$1:$P$79</definedName>
    <definedName name="_xlnm.Print_Area" localSheetId="4">申込書A!$A$1:$S$44</definedName>
    <definedName name="_xlnm.Print_Area" localSheetId="5">申込書B!$A$1:$S$44</definedName>
    <definedName name="_xlnm.Print_Area" localSheetId="6">申込書C!$A$1:$S$44</definedName>
    <definedName name="_xlnm.Print_Area" localSheetId="7">前売入場券・参加負担金等!$A$1:$S$40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Z3" i="3" l="1"/>
  <c r="AY3" i="3"/>
  <c r="AX3" i="3"/>
  <c r="BF3" i="3"/>
  <c r="A1" i="3"/>
  <c r="B1" i="9" s="1"/>
  <c r="N12" i="10"/>
  <c r="T43" i="17"/>
  <c r="V50" i="17"/>
  <c r="U50" i="17"/>
  <c r="T50" i="17"/>
  <c r="V49" i="17"/>
  <c r="U49" i="17"/>
  <c r="T49" i="17"/>
  <c r="V48" i="17"/>
  <c r="U48" i="17"/>
  <c r="T48" i="17"/>
  <c r="V47" i="17"/>
  <c r="U47" i="17"/>
  <c r="T47" i="17"/>
  <c r="V46" i="17"/>
  <c r="U46" i="17"/>
  <c r="T46" i="17"/>
  <c r="V45" i="17"/>
  <c r="U45" i="17"/>
  <c r="T45" i="17"/>
  <c r="V44" i="17"/>
  <c r="U44" i="17"/>
  <c r="T44" i="17"/>
  <c r="V43" i="17"/>
  <c r="U43" i="17"/>
  <c r="AC16" i="1" l="1"/>
  <c r="AA16" i="1"/>
  <c r="Z16" i="1"/>
  <c r="F16" i="1" l="1"/>
  <c r="C10" i="15"/>
  <c r="C11" i="15"/>
  <c r="C11" i="13"/>
  <c r="D22" i="15"/>
  <c r="C22" i="15"/>
  <c r="AV9" i="3" s="1"/>
  <c r="D22" i="13"/>
  <c r="C22" i="13"/>
  <c r="AV6" i="3" s="1"/>
  <c r="D22" i="9"/>
  <c r="C22" i="9"/>
  <c r="AV3" i="3" s="1"/>
  <c r="M20" i="15"/>
  <c r="M20" i="13"/>
  <c r="M20" i="9"/>
  <c r="AC57" i="1"/>
  <c r="AC55" i="1"/>
  <c r="AC53" i="1"/>
  <c r="AC51" i="1"/>
  <c r="AC49" i="1"/>
  <c r="Z57" i="1"/>
  <c r="Z55" i="1"/>
  <c r="Z53" i="1"/>
  <c r="Z51" i="1"/>
  <c r="Z49" i="1"/>
  <c r="W57" i="1"/>
  <c r="W55" i="1"/>
  <c r="Y51" i="1"/>
  <c r="X51" i="1"/>
  <c r="X50" i="1"/>
  <c r="X58" i="1"/>
  <c r="AB57" i="1"/>
  <c r="AA57" i="1"/>
  <c r="AA56" i="1"/>
  <c r="AB55" i="1"/>
  <c r="AA55" i="1"/>
  <c r="Y57" i="1"/>
  <c r="X57" i="1"/>
  <c r="U57" i="1"/>
  <c r="AB53" i="1"/>
  <c r="AA53" i="1"/>
  <c r="AA54" i="1"/>
  <c r="X56" i="1"/>
  <c r="U56" i="1"/>
  <c r="AA52" i="1"/>
  <c r="Y55" i="1"/>
  <c r="X55" i="1"/>
  <c r="X54" i="1"/>
  <c r="U55" i="1"/>
  <c r="U54" i="1"/>
  <c r="Y53" i="1"/>
  <c r="X53" i="1"/>
  <c r="X52" i="1"/>
  <c r="W53" i="1"/>
  <c r="U53" i="1"/>
  <c r="U52" i="1"/>
  <c r="V51" i="1"/>
  <c r="W51" i="1"/>
  <c r="W49" i="1"/>
  <c r="Z47" i="1"/>
  <c r="W47" i="1"/>
  <c r="V47" i="1"/>
  <c r="U47" i="1"/>
  <c r="U46" i="1"/>
  <c r="W45" i="1"/>
  <c r="V45" i="1"/>
  <c r="U45" i="1"/>
  <c r="U44" i="1"/>
  <c r="U42" i="1"/>
  <c r="U43" i="1"/>
  <c r="W43" i="1"/>
  <c r="V43" i="1"/>
  <c r="U36" i="1"/>
  <c r="L6" i="15"/>
  <c r="L6" i="13"/>
  <c r="L6" i="9"/>
  <c r="N9" i="3"/>
  <c r="AO11" i="3"/>
  <c r="AO10" i="3"/>
  <c r="AO9" i="3"/>
  <c r="AL11" i="3"/>
  <c r="AL10" i="3"/>
  <c r="AL9" i="3"/>
  <c r="AI11" i="3"/>
  <c r="AJ9" i="3"/>
  <c r="F17" i="15" s="1"/>
  <c r="AI10" i="3"/>
  <c r="AI9" i="3"/>
  <c r="AF11" i="3"/>
  <c r="AF10" i="3"/>
  <c r="AG9" i="3"/>
  <c r="C17" i="15" s="1"/>
  <c r="AF9" i="3"/>
  <c r="AC11" i="3"/>
  <c r="AC10" i="3"/>
  <c r="AC9" i="3"/>
  <c r="Z11" i="3"/>
  <c r="Z10" i="3"/>
  <c r="Z9" i="3"/>
  <c r="W11" i="3"/>
  <c r="W10" i="3"/>
  <c r="W9" i="3"/>
  <c r="T11" i="3"/>
  <c r="T10" i="3"/>
  <c r="T9" i="3"/>
  <c r="AO8" i="3"/>
  <c r="AO7" i="3"/>
  <c r="AO6" i="3"/>
  <c r="AL8" i="3"/>
  <c r="AL7" i="3"/>
  <c r="AL6" i="3"/>
  <c r="AI8" i="3"/>
  <c r="AI7" i="3"/>
  <c r="AJ6" i="3"/>
  <c r="F17" i="13" s="1"/>
  <c r="AI6" i="3"/>
  <c r="AF8" i="3"/>
  <c r="AF7" i="3"/>
  <c r="AF6" i="3"/>
  <c r="AC8" i="3"/>
  <c r="AC7" i="3"/>
  <c r="AC6" i="3"/>
  <c r="Z8" i="3"/>
  <c r="Z7" i="3"/>
  <c r="Z6" i="3"/>
  <c r="W8" i="3"/>
  <c r="W7" i="3"/>
  <c r="W6" i="3"/>
  <c r="T8" i="3"/>
  <c r="T7" i="3"/>
  <c r="T6" i="3"/>
  <c r="AO5" i="3"/>
  <c r="AO4" i="3"/>
  <c r="AO3" i="3"/>
  <c r="AM3" i="3"/>
  <c r="J17" i="9" s="1"/>
  <c r="AL5" i="3"/>
  <c r="AL4" i="3"/>
  <c r="AL3" i="3"/>
  <c r="AI5" i="3"/>
  <c r="AI4" i="3"/>
  <c r="AI3" i="3"/>
  <c r="AF5" i="3"/>
  <c r="AF4" i="3"/>
  <c r="AF3" i="3"/>
  <c r="AC5" i="3"/>
  <c r="AC4" i="3"/>
  <c r="AC3" i="3"/>
  <c r="Z5" i="3"/>
  <c r="Z4" i="3"/>
  <c r="Z3" i="3"/>
  <c r="W5" i="3"/>
  <c r="W4" i="3"/>
  <c r="W3" i="3"/>
  <c r="T5" i="3"/>
  <c r="T4" i="3"/>
  <c r="T3" i="3"/>
  <c r="A9" i="3"/>
  <c r="A6" i="3"/>
  <c r="A3" i="3"/>
  <c r="AA58" i="1"/>
  <c r="S17" i="15"/>
  <c r="M17" i="15"/>
  <c r="I17" i="15"/>
  <c r="E17" i="15"/>
  <c r="S14" i="15"/>
  <c r="M14" i="15"/>
  <c r="I14" i="15"/>
  <c r="E14" i="15"/>
  <c r="S17" i="13"/>
  <c r="M17" i="13"/>
  <c r="I17" i="13"/>
  <c r="E17" i="13"/>
  <c r="S14" i="13"/>
  <c r="M14" i="13"/>
  <c r="I14" i="13"/>
  <c r="E14" i="13"/>
  <c r="P19" i="15"/>
  <c r="P18" i="15"/>
  <c r="P17" i="15"/>
  <c r="L19" i="15"/>
  <c r="L18" i="15"/>
  <c r="L17" i="15"/>
  <c r="H19" i="15"/>
  <c r="H18" i="15"/>
  <c r="H17" i="15"/>
  <c r="D19" i="15"/>
  <c r="D18" i="15"/>
  <c r="D17" i="15"/>
  <c r="P16" i="15"/>
  <c r="P15" i="15"/>
  <c r="P14" i="15"/>
  <c r="L16" i="15"/>
  <c r="L15" i="15"/>
  <c r="L14" i="15"/>
  <c r="H16" i="15"/>
  <c r="H15" i="15"/>
  <c r="H14" i="15"/>
  <c r="D16" i="15"/>
  <c r="D15" i="15"/>
  <c r="D14" i="15"/>
  <c r="P19" i="13"/>
  <c r="P18" i="13"/>
  <c r="P17" i="13"/>
  <c r="L19" i="13"/>
  <c r="L18" i="13"/>
  <c r="L17" i="13"/>
  <c r="H19" i="13"/>
  <c r="H18" i="13"/>
  <c r="H17" i="13"/>
  <c r="D19" i="13"/>
  <c r="D18" i="13"/>
  <c r="D17" i="13"/>
  <c r="P16" i="13"/>
  <c r="P15" i="13"/>
  <c r="P14" i="13"/>
  <c r="L16" i="13"/>
  <c r="L15" i="13"/>
  <c r="L14" i="13"/>
  <c r="H16" i="13"/>
  <c r="H15" i="13"/>
  <c r="H14" i="13"/>
  <c r="D16" i="13"/>
  <c r="D15" i="13"/>
  <c r="D14" i="13"/>
  <c r="P19" i="9"/>
  <c r="P18" i="9"/>
  <c r="P17" i="9"/>
  <c r="L19" i="9"/>
  <c r="L18" i="9"/>
  <c r="L17" i="9"/>
  <c r="H19" i="9"/>
  <c r="H18" i="9"/>
  <c r="H17" i="9"/>
  <c r="D19" i="9"/>
  <c r="D18" i="9"/>
  <c r="D17" i="9"/>
  <c r="P16" i="9"/>
  <c r="P15" i="9"/>
  <c r="P14" i="9"/>
  <c r="L16" i="9"/>
  <c r="L15" i="9"/>
  <c r="L14" i="9"/>
  <c r="H16" i="9"/>
  <c r="H15" i="9"/>
  <c r="H14" i="9"/>
  <c r="D14" i="9"/>
  <c r="D16" i="9"/>
  <c r="D15" i="9"/>
  <c r="U6" i="3"/>
  <c r="C14" i="13" s="1"/>
  <c r="U65" i="1"/>
  <c r="U64" i="1"/>
  <c r="U63" i="1"/>
  <c r="U62" i="1"/>
  <c r="U61" i="1"/>
  <c r="U60" i="1"/>
  <c r="U59" i="1"/>
  <c r="U58" i="1"/>
  <c r="V57" i="1"/>
  <c r="V55" i="1"/>
  <c r="V53" i="1"/>
  <c r="AB51" i="1"/>
  <c r="AA51" i="1"/>
  <c r="U51" i="1"/>
  <c r="AA50" i="1"/>
  <c r="U50" i="1"/>
  <c r="AB49" i="1"/>
  <c r="AA49" i="1"/>
  <c r="Y49" i="1"/>
  <c r="X49" i="1"/>
  <c r="V49" i="1"/>
  <c r="U49" i="1"/>
  <c r="AA48" i="1"/>
  <c r="X48" i="1"/>
  <c r="U48" i="1"/>
  <c r="U41" i="1"/>
  <c r="U40" i="1"/>
  <c r="U39" i="1"/>
  <c r="U38" i="1"/>
  <c r="U37" i="1"/>
  <c r="U35" i="1"/>
  <c r="U34" i="1"/>
  <c r="U33" i="1"/>
  <c r="AA32" i="1"/>
  <c r="AA63" i="1" s="1"/>
  <c r="X32" i="1"/>
  <c r="X63" i="1" s="1"/>
  <c r="U32" i="1"/>
  <c r="AA31" i="1"/>
  <c r="AA65" i="1" s="1"/>
  <c r="X31" i="1"/>
  <c r="X64" i="1" s="1"/>
  <c r="U31" i="1"/>
  <c r="U26" i="1"/>
  <c r="U25" i="1"/>
  <c r="U24" i="1"/>
  <c r="U23" i="1"/>
  <c r="U21" i="1"/>
  <c r="U20" i="1"/>
  <c r="U19" i="1"/>
  <c r="U18" i="1"/>
  <c r="U17" i="1"/>
  <c r="AI16" i="1"/>
  <c r="AG16" i="1"/>
  <c r="AF16" i="1"/>
  <c r="U15" i="1"/>
  <c r="U14" i="1"/>
  <c r="U13" i="1"/>
  <c r="U12" i="1"/>
  <c r="V31" i="26"/>
  <c r="V64" i="26" s="1"/>
  <c r="T31" i="26"/>
  <c r="T60" i="26" s="1"/>
  <c r="R66" i="26"/>
  <c r="R65" i="26"/>
  <c r="R64" i="26"/>
  <c r="V32" i="26"/>
  <c r="V63" i="26" s="1"/>
  <c r="T32" i="26"/>
  <c r="T63" i="26" s="1"/>
  <c r="R63" i="26"/>
  <c r="AA62" i="26"/>
  <c r="AB62" i="26" s="1"/>
  <c r="AC62" i="26" s="1"/>
  <c r="AD62" i="26" s="1"/>
  <c r="AE62" i="26" s="1"/>
  <c r="AF62" i="26" s="1"/>
  <c r="AG62" i="26" s="1"/>
  <c r="AH62" i="26" s="1"/>
  <c r="AI62" i="26" s="1"/>
  <c r="AJ62" i="26" s="1"/>
  <c r="AK62" i="26" s="1"/>
  <c r="AL62" i="26" s="1"/>
  <c r="AM62" i="26" s="1"/>
  <c r="AN62" i="26" s="1"/>
  <c r="AO62" i="26" s="1"/>
  <c r="AP62" i="26" s="1"/>
  <c r="V62" i="26"/>
  <c r="T62" i="26"/>
  <c r="R62" i="26"/>
  <c r="T61" i="26"/>
  <c r="R61" i="26"/>
  <c r="R60" i="26"/>
  <c r="T59" i="26"/>
  <c r="R59" i="26"/>
  <c r="T58" i="26"/>
  <c r="R58" i="26"/>
  <c r="W57" i="26"/>
  <c r="V57" i="26"/>
  <c r="U57" i="26"/>
  <c r="T57" i="26"/>
  <c r="S57" i="26"/>
  <c r="R57" i="26"/>
  <c r="V56" i="26"/>
  <c r="T56" i="26"/>
  <c r="R56" i="26"/>
  <c r="W55" i="26"/>
  <c r="V55" i="26"/>
  <c r="U55" i="26"/>
  <c r="T55" i="26"/>
  <c r="S55" i="26"/>
  <c r="R55" i="26"/>
  <c r="V54" i="26"/>
  <c r="T54" i="26"/>
  <c r="R54" i="26"/>
  <c r="W53" i="26"/>
  <c r="V53" i="26"/>
  <c r="U53" i="26"/>
  <c r="T53" i="26"/>
  <c r="S53" i="26"/>
  <c r="R53" i="26"/>
  <c r="V52" i="26"/>
  <c r="T52" i="26"/>
  <c r="R52" i="26"/>
  <c r="W51" i="26"/>
  <c r="V51" i="26"/>
  <c r="U51" i="26"/>
  <c r="T51" i="26"/>
  <c r="S51" i="26"/>
  <c r="R51" i="26"/>
  <c r="V50" i="26"/>
  <c r="T50" i="26"/>
  <c r="R50" i="26"/>
  <c r="W49" i="26"/>
  <c r="V49" i="26"/>
  <c r="U49" i="26"/>
  <c r="T49" i="26"/>
  <c r="S49" i="26"/>
  <c r="R49" i="26"/>
  <c r="V48" i="26"/>
  <c r="T48" i="26"/>
  <c r="R48" i="26"/>
  <c r="U47" i="26"/>
  <c r="T47" i="26"/>
  <c r="S47" i="26"/>
  <c r="R47" i="26"/>
  <c r="V46" i="26"/>
  <c r="T46" i="26"/>
  <c r="R46" i="26"/>
  <c r="V45" i="26"/>
  <c r="U45" i="26"/>
  <c r="T45" i="26"/>
  <c r="S45" i="26"/>
  <c r="R45" i="26"/>
  <c r="T44" i="26"/>
  <c r="R44" i="26"/>
  <c r="W43" i="26"/>
  <c r="U43" i="26"/>
  <c r="T43" i="26"/>
  <c r="S43" i="26"/>
  <c r="R43" i="26"/>
  <c r="T42" i="26"/>
  <c r="R42" i="26"/>
  <c r="T41" i="26"/>
  <c r="R41" i="26"/>
  <c r="V40" i="26"/>
  <c r="T40" i="26"/>
  <c r="R40" i="26"/>
  <c r="T39" i="26"/>
  <c r="R39" i="26"/>
  <c r="T38" i="26"/>
  <c r="R38" i="26"/>
  <c r="T37" i="26"/>
  <c r="R37" i="26"/>
  <c r="V36" i="26"/>
  <c r="T36" i="26"/>
  <c r="R36" i="26"/>
  <c r="T35" i="26"/>
  <c r="R35" i="26"/>
  <c r="T34" i="26"/>
  <c r="R34" i="26"/>
  <c r="T33" i="26"/>
  <c r="R33" i="26"/>
  <c r="R32" i="26"/>
  <c r="R30" i="26" s="1"/>
  <c r="R31" i="26"/>
  <c r="Z30" i="26"/>
  <c r="T30" i="26"/>
  <c r="R26" i="26"/>
  <c r="R25" i="26"/>
  <c r="R24" i="26"/>
  <c r="R23" i="26"/>
  <c r="R22" i="26"/>
  <c r="R21" i="26"/>
  <c r="R20" i="26"/>
  <c r="R19" i="26"/>
  <c r="R12" i="26"/>
  <c r="R13" i="26"/>
  <c r="R14" i="26"/>
  <c r="R15" i="26"/>
  <c r="Z16" i="26"/>
  <c r="AA16" i="26"/>
  <c r="AC16" i="26"/>
  <c r="R17" i="26"/>
  <c r="R18" i="26"/>
  <c r="BL9" i="3"/>
  <c r="M17" i="10" s="1"/>
  <c r="BL6" i="3"/>
  <c r="I17" i="10" s="1"/>
  <c r="BL3" i="3"/>
  <c r="E17" i="10" s="1"/>
  <c r="BE3" i="3"/>
  <c r="F28" i="9" s="1"/>
  <c r="B3" i="3"/>
  <c r="L3" i="10" s="1"/>
  <c r="BK9" i="3"/>
  <c r="C24" i="15" s="1"/>
  <c r="BK6" i="3"/>
  <c r="C24" i="13" s="1"/>
  <c r="BK3" i="3"/>
  <c r="C24" i="9" s="1"/>
  <c r="J9" i="3"/>
  <c r="N6" i="15" s="1"/>
  <c r="J6" i="3"/>
  <c r="N6" i="13" s="1"/>
  <c r="J3" i="3"/>
  <c r="N6" i="9" s="1"/>
  <c r="AP3" i="3"/>
  <c r="V6" i="3"/>
  <c r="U9" i="3"/>
  <c r="C14" i="15" s="1"/>
  <c r="D3" i="3"/>
  <c r="C6" i="9" s="1"/>
  <c r="AW3" i="3"/>
  <c r="C23" i="9" s="1"/>
  <c r="D23" i="9" s="1"/>
  <c r="AU3" i="3" s="1"/>
  <c r="H8" i="10"/>
  <c r="I6" i="3"/>
  <c r="M22" i="13" s="1"/>
  <c r="I3" i="3"/>
  <c r="M22" i="9" s="1"/>
  <c r="C3" i="3"/>
  <c r="C3" i="10" s="1"/>
  <c r="I9" i="3"/>
  <c r="M22" i="15" s="1"/>
  <c r="H6" i="3"/>
  <c r="J6" i="13" s="1"/>
  <c r="H3" i="3"/>
  <c r="J6" i="9" s="1"/>
  <c r="G6" i="3"/>
  <c r="E6" i="3" s="1"/>
  <c r="C5" i="13" s="1"/>
  <c r="AW9" i="3"/>
  <c r="C23" i="15" s="1"/>
  <c r="D23" i="15" s="1"/>
  <c r="AU9" i="3" s="1"/>
  <c r="AW6" i="3"/>
  <c r="C23" i="13" s="1"/>
  <c r="D23" i="13" s="1"/>
  <c r="AU6" i="3" s="1"/>
  <c r="AT3" i="3"/>
  <c r="AT9" i="3"/>
  <c r="AT6" i="3"/>
  <c r="AS9" i="3"/>
  <c r="I20" i="15" s="1"/>
  <c r="AS6" i="3"/>
  <c r="I20" i="13" s="1"/>
  <c r="AS3" i="3"/>
  <c r="I20" i="9" s="1"/>
  <c r="AR9" i="3"/>
  <c r="C20" i="15" s="1"/>
  <c r="AR6" i="3"/>
  <c r="C20" i="13" s="1"/>
  <c r="AR3" i="3"/>
  <c r="C20" i="9" s="1"/>
  <c r="AQ9" i="3"/>
  <c r="AP9" i="3"/>
  <c r="N17" i="15" s="1"/>
  <c r="AN9" i="3"/>
  <c r="AM9" i="3"/>
  <c r="J17" i="15" s="1"/>
  <c r="AK9" i="3"/>
  <c r="AH9" i="3"/>
  <c r="AE9" i="3"/>
  <c r="AD9" i="3"/>
  <c r="N14" i="15" s="1"/>
  <c r="AB9" i="3"/>
  <c r="AA9" i="3"/>
  <c r="J14" i="15" s="1"/>
  <c r="Y9" i="3"/>
  <c r="X9" i="3"/>
  <c r="F14" i="15" s="1"/>
  <c r="V9" i="3"/>
  <c r="S9" i="3"/>
  <c r="J12" i="15" s="1"/>
  <c r="R9" i="3"/>
  <c r="C12" i="15" s="1"/>
  <c r="Q9" i="3"/>
  <c r="C13" i="15" s="1"/>
  <c r="P9" i="3"/>
  <c r="J10" i="15" s="1"/>
  <c r="O9" i="3"/>
  <c r="M9" i="3"/>
  <c r="C9" i="15" s="1"/>
  <c r="L9" i="3"/>
  <c r="C7" i="15" s="1"/>
  <c r="K9" i="3"/>
  <c r="C8" i="15" s="1"/>
  <c r="H9" i="3"/>
  <c r="J6" i="15" s="1"/>
  <c r="G9" i="3"/>
  <c r="E9" i="3" s="1"/>
  <c r="C5" i="15" s="1"/>
  <c r="C9" i="3"/>
  <c r="C3" i="15" s="1"/>
  <c r="AQ6" i="3"/>
  <c r="AP6" i="3"/>
  <c r="N17" i="13" s="1"/>
  <c r="AN6" i="3"/>
  <c r="AM6" i="3"/>
  <c r="J17" i="13" s="1"/>
  <c r="AK6" i="3"/>
  <c r="AH6" i="3"/>
  <c r="AG6" i="3"/>
  <c r="C17" i="13" s="1"/>
  <c r="AE6" i="3"/>
  <c r="AD6" i="3"/>
  <c r="N14" i="13" s="1"/>
  <c r="AB6" i="3"/>
  <c r="AA6" i="3"/>
  <c r="J14" i="13" s="1"/>
  <c r="Y6" i="3"/>
  <c r="X6" i="3"/>
  <c r="F14" i="13" s="1"/>
  <c r="S6" i="3"/>
  <c r="J12" i="13" s="1"/>
  <c r="R6" i="3"/>
  <c r="C12" i="13" s="1"/>
  <c r="Q6" i="3"/>
  <c r="C13" i="13" s="1"/>
  <c r="P6" i="3"/>
  <c r="J10" i="13" s="1"/>
  <c r="O6" i="3"/>
  <c r="C10" i="13" s="1"/>
  <c r="N6" i="3"/>
  <c r="M6" i="3"/>
  <c r="C9" i="13" s="1"/>
  <c r="L6" i="3"/>
  <c r="C7" i="13" s="1"/>
  <c r="K6" i="3"/>
  <c r="C8" i="13" s="1"/>
  <c r="C6" i="3"/>
  <c r="C3" i="13" s="1"/>
  <c r="BJ3" i="3"/>
  <c r="M16" i="10" s="1"/>
  <c r="BI3" i="3"/>
  <c r="G16" i="10" s="1"/>
  <c r="BH3" i="3"/>
  <c r="M15" i="10" s="1"/>
  <c r="BG3" i="3"/>
  <c r="G15" i="10" s="1"/>
  <c r="BD3" i="3"/>
  <c r="C27" i="15" s="1"/>
  <c r="BC3" i="3"/>
  <c r="D26" i="13" s="1"/>
  <c r="BB3" i="3"/>
  <c r="N28" i="9" s="1"/>
  <c r="BA3" i="3"/>
  <c r="N26" i="15" s="1"/>
  <c r="AQ3" i="3"/>
  <c r="AN3" i="3"/>
  <c r="M17" i="9" s="1"/>
  <c r="AK3" i="3"/>
  <c r="I17" i="9" s="1"/>
  <c r="AJ3" i="3"/>
  <c r="F17" i="9" s="1"/>
  <c r="AH3" i="3"/>
  <c r="E17" i="9" s="1"/>
  <c r="AG3" i="3"/>
  <c r="C17" i="9" s="1"/>
  <c r="AE3" i="3"/>
  <c r="S14" i="9" s="1"/>
  <c r="AD3" i="3"/>
  <c r="N14" i="9" s="1"/>
  <c r="AB3" i="3"/>
  <c r="M14" i="9" s="1"/>
  <c r="AA3" i="3"/>
  <c r="J14" i="9" s="1"/>
  <c r="Y3" i="3"/>
  <c r="I14" i="9" s="1"/>
  <c r="X3" i="3"/>
  <c r="F14" i="9" s="1"/>
  <c r="V3" i="3"/>
  <c r="E14" i="9" s="1"/>
  <c r="U3" i="3"/>
  <c r="C14" i="9" s="1"/>
  <c r="S3" i="3"/>
  <c r="J12" i="9" s="1"/>
  <c r="R3" i="3"/>
  <c r="C12" i="9" s="1"/>
  <c r="Q3" i="3"/>
  <c r="C13" i="9" s="1"/>
  <c r="P3" i="3"/>
  <c r="J10" i="9" s="1"/>
  <c r="O3" i="3"/>
  <c r="C10" i="9" s="1"/>
  <c r="N3" i="3"/>
  <c r="C11" i="9" s="1"/>
  <c r="M3" i="3"/>
  <c r="C9" i="9" s="1"/>
  <c r="L3" i="3"/>
  <c r="C7" i="9" s="1"/>
  <c r="K3" i="3"/>
  <c r="C8" i="9" s="1"/>
  <c r="G3" i="3"/>
  <c r="H6" i="9" s="1"/>
  <c r="E3" i="3"/>
  <c r="C5" i="9" s="1"/>
  <c r="V3" i="10" l="1"/>
  <c r="W3" i="10" s="1"/>
  <c r="D10" i="10"/>
  <c r="F16" i="26"/>
  <c r="R16" i="26" s="1"/>
  <c r="V33" i="26"/>
  <c r="V37" i="26"/>
  <c r="V41" i="26"/>
  <c r="V43" i="26"/>
  <c r="V44" i="26"/>
  <c r="V60" i="26"/>
  <c r="V30" i="26"/>
  <c r="V14" i="26" s="1"/>
  <c r="V35" i="26"/>
  <c r="V39" i="26"/>
  <c r="W45" i="26"/>
  <c r="V47" i="26"/>
  <c r="T65" i="26"/>
  <c r="V34" i="26"/>
  <c r="V38" i="26"/>
  <c r="V42" i="26"/>
  <c r="W47" i="26"/>
  <c r="V58" i="26"/>
  <c r="N11" i="10"/>
  <c r="D9" i="10"/>
  <c r="U30" i="1"/>
  <c r="AB43" i="1"/>
  <c r="AA47" i="1"/>
  <c r="AC43" i="1"/>
  <c r="AA45" i="1"/>
  <c r="AB47" i="1"/>
  <c r="AB45" i="1"/>
  <c r="AA43" i="1"/>
  <c r="AA44" i="1"/>
  <c r="AA30" i="1"/>
  <c r="Y43" i="1"/>
  <c r="X46" i="1"/>
  <c r="X47" i="1"/>
  <c r="Z43" i="1"/>
  <c r="X44" i="1"/>
  <c r="X45" i="1"/>
  <c r="Y47" i="1"/>
  <c r="AC47" i="1"/>
  <c r="Y45" i="1"/>
  <c r="AC45" i="1"/>
  <c r="X43" i="1"/>
  <c r="Z45" i="1"/>
  <c r="X36" i="1"/>
  <c r="X42" i="1"/>
  <c r="AA36" i="1"/>
  <c r="AA42" i="1"/>
  <c r="F28" i="13"/>
  <c r="D6" i="3"/>
  <c r="C6" i="13" s="1"/>
  <c r="B6" i="3"/>
  <c r="L3" i="13" s="1"/>
  <c r="C3" i="9"/>
  <c r="C20" i="10"/>
  <c r="F6" i="3"/>
  <c r="C27" i="13"/>
  <c r="H6" i="13"/>
  <c r="C27" i="9"/>
  <c r="B9" i="3"/>
  <c r="L3" i="15" s="1"/>
  <c r="N28" i="15"/>
  <c r="H6" i="15"/>
  <c r="L3" i="9"/>
  <c r="F28" i="15"/>
  <c r="F9" i="3"/>
  <c r="D9" i="3"/>
  <c r="C6" i="15" s="1"/>
  <c r="X30" i="1"/>
  <c r="N26" i="9"/>
  <c r="N19" i="10"/>
  <c r="F21" i="10"/>
  <c r="N26" i="13"/>
  <c r="D26" i="9"/>
  <c r="B1" i="15"/>
  <c r="AF30" i="1"/>
  <c r="N28" i="13"/>
  <c r="D19" i="10"/>
  <c r="D26" i="15"/>
  <c r="N21" i="10"/>
  <c r="C6" i="10"/>
  <c r="V12" i="26"/>
  <c r="C5" i="10"/>
  <c r="V59" i="26"/>
  <c r="V61" i="26"/>
  <c r="T66" i="26"/>
  <c r="T64" i="26"/>
  <c r="S17" i="9"/>
  <c r="N17" i="9"/>
  <c r="V66" i="26"/>
  <c r="V65" i="26"/>
  <c r="U16" i="1"/>
  <c r="Z12" i="1" s="1"/>
  <c r="AA34" i="1"/>
  <c r="X37" i="1"/>
  <c r="X38" i="1"/>
  <c r="X33" i="1"/>
  <c r="X34" i="1"/>
  <c r="AA38" i="1"/>
  <c r="X41" i="1"/>
  <c r="D8" i="10"/>
  <c r="N8" i="10" s="1"/>
  <c r="N10" i="10"/>
  <c r="N14" i="10" s="1"/>
  <c r="X35" i="1"/>
  <c r="X39" i="1"/>
  <c r="AA40" i="1"/>
  <c r="AA46" i="1"/>
  <c r="X59" i="1"/>
  <c r="AA60" i="1"/>
  <c r="AA64" i="1"/>
  <c r="AA35" i="1"/>
  <c r="AA39" i="1"/>
  <c r="AA59" i="1"/>
  <c r="X62" i="1"/>
  <c r="X61" i="1"/>
  <c r="AA62" i="1"/>
  <c r="X65" i="1"/>
  <c r="AA33" i="1"/>
  <c r="AA37" i="1"/>
  <c r="X40" i="1"/>
  <c r="AA41" i="1"/>
  <c r="X60" i="1"/>
  <c r="AA61" i="1"/>
  <c r="B1" i="13"/>
  <c r="Z15" i="1" l="1"/>
  <c r="Z17" i="1" s="1"/>
  <c r="H9" i="10"/>
  <c r="N9" i="10" s="1"/>
  <c r="V15" i="26"/>
  <c r="V18" i="26" s="1"/>
  <c r="P3" i="26" s="1"/>
</calcChain>
</file>

<file path=xl/sharedStrings.xml><?xml version="1.0" encoding="utf-8"?>
<sst xmlns="http://schemas.openxmlformats.org/spreadsheetml/2006/main" count="1226" uniqueCount="484">
  <si>
    <t>入力チェック</t>
  </si>
  <si>
    <t>ＯＫ</t>
  </si>
  <si>
    <t>ＮＧ</t>
  </si>
  <si>
    <t>＜　個人情報保護に関するお願い　＞</t>
  </si>
  <si>
    <t>　　　プログラムに掲載する個人名については，掲載の希望の有無に関して，学校内で確認し，</t>
  </si>
  <si>
    <t>　　　掲載を希望する場合は，保護者より承諾書を取り，顧問が保管すること。</t>
  </si>
  <si>
    <t>　　　掲載を希望しない場合は，下の所定の欄に×印を付けること。</t>
  </si>
  <si>
    <t>以上よろしくお願いいたします。</t>
  </si>
  <si>
    <t>部門</t>
  </si>
  <si>
    <t>団体名</t>
  </si>
  <si>
    <t>正式名称をお書きください。（例　○○町立△△中学校，　○○大学附属◇◇高等学校）</t>
  </si>
  <si>
    <t>団体名ふりがな</t>
  </si>
  <si>
    <t>演奏者合計人数</t>
  </si>
  <si>
    <t>連絡責任者名</t>
  </si>
  <si>
    <t>所属長名ではなく，郵便物送り先の方の名前にしてください。</t>
  </si>
  <si>
    <t>郵便番号</t>
  </si>
  <si>
    <t>住所</t>
  </si>
  <si>
    <t>グループ数</t>
  </si>
  <si>
    <t>Ａ</t>
  </si>
  <si>
    <t>Ｂ</t>
  </si>
  <si>
    <t>Ｃ</t>
  </si>
  <si>
    <t>楽器編成</t>
  </si>
  <si>
    <t>フルート</t>
  </si>
  <si>
    <t>オーボエ</t>
  </si>
  <si>
    <t>クラリネット</t>
  </si>
  <si>
    <t>ファゴット</t>
  </si>
  <si>
    <t>トランペット</t>
  </si>
  <si>
    <t>ホルン</t>
  </si>
  <si>
    <t>トロンボーン</t>
  </si>
  <si>
    <t>ユーフォニアム</t>
  </si>
  <si>
    <t>打楽器</t>
  </si>
  <si>
    <t>木管</t>
  </si>
  <si>
    <t>金管</t>
  </si>
  <si>
    <t>管楽</t>
  </si>
  <si>
    <t>演奏人数形態</t>
  </si>
  <si>
    <t>三重奏</t>
  </si>
  <si>
    <t>四重奏</t>
  </si>
  <si>
    <t>五重奏</t>
  </si>
  <si>
    <t>六重奏</t>
  </si>
  <si>
    <t>七重奏</t>
  </si>
  <si>
    <t>八重奏</t>
  </si>
  <si>
    <t>曲名</t>
  </si>
  <si>
    <t>（邦文）</t>
  </si>
  <si>
    <t>（ふりがな）</t>
  </si>
  <si>
    <t>（英文Spelling）</t>
  </si>
  <si>
    <t>作曲者</t>
  </si>
  <si>
    <t>編曲者</t>
  </si>
  <si>
    <t>演奏者１</t>
  </si>
  <si>
    <t>氏名</t>
  </si>
  <si>
    <t>楽器名</t>
  </si>
  <si>
    <t>Fl</t>
  </si>
  <si>
    <t>A.Fl</t>
  </si>
  <si>
    <t>B.Fl</t>
  </si>
  <si>
    <t>Ob</t>
  </si>
  <si>
    <t>Cl</t>
  </si>
  <si>
    <t>A.Cl</t>
  </si>
  <si>
    <t>B.Cl</t>
  </si>
  <si>
    <t>C.Fg</t>
  </si>
  <si>
    <t>Cor</t>
  </si>
  <si>
    <t>演奏者２</t>
  </si>
  <si>
    <t>演奏者３</t>
  </si>
  <si>
    <t>演奏者４</t>
  </si>
  <si>
    <t>演奏者５</t>
  </si>
  <si>
    <t>演奏者６</t>
  </si>
  <si>
    <t>演奏者７</t>
  </si>
  <si>
    <t>演奏者８</t>
  </si>
  <si>
    <t>演奏時間</t>
  </si>
  <si>
    <t>あり</t>
  </si>
  <si>
    <t>なし</t>
  </si>
  <si>
    <t>○</t>
  </si>
  <si>
    <t>×</t>
  </si>
  <si>
    <t>参加部門</t>
  </si>
  <si>
    <t>編　成</t>
  </si>
  <si>
    <t>(Ａ)</t>
  </si>
  <si>
    <t>曲　名</t>
  </si>
  <si>
    <t>参　加</t>
  </si>
  <si>
    <t>グループ</t>
  </si>
  <si>
    <t>（円）×</t>
  </si>
  <si>
    <t>（グループ）</t>
  </si>
  <si>
    <t>＝</t>
  </si>
  <si>
    <t>円</t>
  </si>
  <si>
    <t>負担金</t>
  </si>
  <si>
    <t>個　人</t>
  </si>
  <si>
    <t>（人）</t>
  </si>
  <si>
    <t>送　　　料</t>
  </si>
  <si>
    <t>合　　　計</t>
  </si>
  <si>
    <t>連　絡</t>
  </si>
  <si>
    <t>〒</t>
  </si>
  <si>
    <t>責任者</t>
  </si>
  <si>
    <t>電話</t>
  </si>
  <si>
    <t>上記のとおり申し込みます</t>
  </si>
  <si>
    <t>月</t>
  </si>
  <si>
    <t>日</t>
  </si>
  <si>
    <t>提出期日は書き入れてください。</t>
  </si>
  <si>
    <t>所属長印・職・氏名はこの位置に書き入れてください。</t>
  </si>
  <si>
    <t>学校・団体所属長・職・氏名</t>
  </si>
  <si>
    <t>印</t>
  </si>
  <si>
    <t>所属長印を忘れずに押印してください。</t>
  </si>
  <si>
    <t>（データシート）</t>
  </si>
  <si>
    <t>団体名・学校名</t>
  </si>
  <si>
    <t>団体名・学校名ふりがな</t>
  </si>
  <si>
    <t>グループ名</t>
  </si>
  <si>
    <t>編成名</t>
  </si>
  <si>
    <t>演奏人数</t>
  </si>
  <si>
    <t>曲　　名</t>
  </si>
  <si>
    <t>曲名ふりがな</t>
  </si>
  <si>
    <t>曲名原語</t>
  </si>
  <si>
    <t>作曲者名</t>
  </si>
  <si>
    <t>作曲者名ふりがな</t>
  </si>
  <si>
    <t>作曲者名原語</t>
  </si>
  <si>
    <t>編曲者名</t>
  </si>
  <si>
    <t>編曲者名ふりがな</t>
  </si>
  <si>
    <t>編曲者名原語</t>
  </si>
  <si>
    <t>連絡責任者</t>
  </si>
  <si>
    <t>連絡先（責任者住所）</t>
  </si>
  <si>
    <t>Ａグループ</t>
  </si>
  <si>
    <t>なし</t>
    <phoneticPr fontId="1" type="noConversion"/>
  </si>
  <si>
    <t>グループ</t>
    <phoneticPr fontId="1" type="noConversion"/>
  </si>
  <si>
    <t>代表地区</t>
    <rPh sb="0" eb="2">
      <t>ﾀﾞｲﾋｮｳ</t>
    </rPh>
    <rPh sb="2" eb="4">
      <t>ﾁｸ</t>
    </rPh>
    <phoneticPr fontId="1" type="noConversion"/>
  </si>
  <si>
    <t>中学校</t>
    <rPh sb="0" eb="3">
      <t>ﾁｭｳｶﾞｯｺｳ</t>
    </rPh>
    <phoneticPr fontId="1" type="noConversion"/>
  </si>
  <si>
    <t>高等学校</t>
    <rPh sb="0" eb="2">
      <t>ｺｳﾄｳ</t>
    </rPh>
    <rPh sb="2" eb="4">
      <t>ｶﾞｯｺｳ</t>
    </rPh>
    <phoneticPr fontId="1" type="noConversion"/>
  </si>
  <si>
    <t>大学</t>
    <rPh sb="0" eb="2">
      <t>ﾀﾞｲｶﾞｸ</t>
    </rPh>
    <phoneticPr fontId="1" type="noConversion"/>
  </si>
  <si>
    <t>県東</t>
    <rPh sb="0" eb="2">
      <t>ｹﾝﾄｳ</t>
    </rPh>
    <phoneticPr fontId="1" type="noConversion"/>
  </si>
  <si>
    <t>職場・一般</t>
    <rPh sb="0" eb="2">
      <t>ｼｮｸﾊﾞ</t>
    </rPh>
    <rPh sb="3" eb="5">
      <t>ｲｯﾊﾟﾝ</t>
    </rPh>
    <phoneticPr fontId="1" type="noConversion"/>
  </si>
  <si>
    <t>県南</t>
    <rPh sb="0" eb="2">
      <t>ｹﾝﾅﾝ</t>
    </rPh>
    <phoneticPr fontId="1" type="noConversion"/>
  </si>
  <si>
    <t>県西</t>
    <rPh sb="0" eb="2">
      <t>ｹﾝｾｲ</t>
    </rPh>
    <phoneticPr fontId="1" type="noConversion"/>
  </si>
  <si>
    <t>県北</t>
    <rPh sb="0" eb="1">
      <t>ｹﾝ</t>
    </rPh>
    <rPh sb="1" eb="2">
      <t>ｷﾀ</t>
    </rPh>
    <phoneticPr fontId="1" type="noConversion"/>
  </si>
  <si>
    <t>中央</t>
    <rPh sb="0" eb="2">
      <t>ﾁｭｳｵｳ</t>
    </rPh>
    <phoneticPr fontId="1" type="noConversion"/>
  </si>
  <si>
    <t>***</t>
  </si>
  <si>
    <t>***</t>
    <phoneticPr fontId="1" type="noConversion"/>
  </si>
  <si>
    <t>氏名
掲載</t>
    <rPh sb="0" eb="2">
      <t>ｼﾒｲ</t>
    </rPh>
    <rPh sb="3" eb="5">
      <t>ｹｲｻｲ</t>
    </rPh>
    <phoneticPr fontId="1" type="noConversion"/>
  </si>
  <si>
    <t>○</t>
    <phoneticPr fontId="1" type="noConversion"/>
  </si>
  <si>
    <t>×</t>
    <phoneticPr fontId="1" type="noConversion"/>
  </si>
  <si>
    <t>東関東大会出場の意志</t>
    <rPh sb="0" eb="3">
      <t>ﾋｶﾞｼｶﾝﾄｳ</t>
    </rPh>
    <phoneticPr fontId="1" type="noConversion"/>
  </si>
  <si>
    <t>部門</t>
    <rPh sb="0" eb="2">
      <t>ﾌﾞﾓﾝ</t>
    </rPh>
    <phoneticPr fontId="1" type="noConversion"/>
  </si>
  <si>
    <t>県大会</t>
    <rPh sb="0" eb="3">
      <t>ｹﾝﾀｲｶｲ</t>
    </rPh>
    <phoneticPr fontId="1" type="noConversion"/>
  </si>
  <si>
    <t>地区代表</t>
    <rPh sb="0" eb="2">
      <t>ﾁｸ</t>
    </rPh>
    <rPh sb="2" eb="4">
      <t>ﾀﾞｲﾋｮｳ</t>
    </rPh>
    <phoneticPr fontId="1" type="noConversion"/>
  </si>
  <si>
    <t>東関東大会出場意志</t>
    <rPh sb="0" eb="3">
      <t>ﾋｶﾞｼｶﾝﾄｳ</t>
    </rPh>
    <phoneticPr fontId="1" type="noConversion"/>
  </si>
  <si>
    <t>演奏者・パート
氏名掲載</t>
    <rPh sb="8" eb="10">
      <t>ｼﾒｲ</t>
    </rPh>
    <rPh sb="10" eb="12">
      <t>ｹｲｻｲ</t>
    </rPh>
    <phoneticPr fontId="1" type="noConversion"/>
  </si>
  <si>
    <t>パート</t>
    <phoneticPr fontId="1" type="noConversion"/>
  </si>
  <si>
    <t>代表
地区</t>
    <rPh sb="0" eb="2">
      <t>ﾀﾞｲﾋｮｳ</t>
    </rPh>
    <rPh sb="3" eb="5">
      <t>ﾁｸ</t>
    </rPh>
    <phoneticPr fontId="1" type="noConversion"/>
  </si>
  <si>
    <t>会場への交通手段</t>
    <rPh sb="0" eb="2">
      <t>ｶｲｼﾞｮｳ</t>
    </rPh>
    <rPh sb="4" eb="6">
      <t>ｺｳﾂｳ</t>
    </rPh>
    <rPh sb="6" eb="8">
      <t>ｼｭﾀﾞﾝ</t>
    </rPh>
    <phoneticPr fontId="1" type="noConversion"/>
  </si>
  <si>
    <t>バス</t>
    <phoneticPr fontId="1" type="noConversion"/>
  </si>
  <si>
    <t>その他</t>
    <rPh sb="2" eb="3">
      <t>ﾀ</t>
    </rPh>
    <phoneticPr fontId="1" type="noConversion"/>
  </si>
  <si>
    <t>楽器輸送方法</t>
    <rPh sb="0" eb="2">
      <t>ｶﾞｯｷ</t>
    </rPh>
    <rPh sb="2" eb="4">
      <t>ﾕｿｳ</t>
    </rPh>
    <rPh sb="4" eb="6">
      <t>ﾎｳﾎｳ</t>
    </rPh>
    <phoneticPr fontId="1" type="noConversion"/>
  </si>
  <si>
    <t>トラック</t>
    <phoneticPr fontId="1" type="noConversion"/>
  </si>
  <si>
    <t>台</t>
    <rPh sb="0" eb="1">
      <t>ﾀﾞｲ</t>
    </rPh>
    <phoneticPr fontId="1" type="noConversion"/>
  </si>
  <si>
    <t>自動的に数字が入ります。</t>
    <phoneticPr fontId="1" type="noConversion"/>
  </si>
  <si>
    <t>参加申込（記入シート）</t>
    <phoneticPr fontId="1" type="noConversion"/>
  </si>
  <si>
    <t>サクソフォーン</t>
    <phoneticPr fontId="1" type="noConversion"/>
  </si>
  <si>
    <t>テューバ</t>
    <phoneticPr fontId="1" type="noConversion"/>
  </si>
  <si>
    <t>C.B.Cl</t>
    <phoneticPr fontId="1" type="noConversion"/>
  </si>
  <si>
    <t>Basset</t>
    <phoneticPr fontId="1" type="noConversion"/>
  </si>
  <si>
    <t>S.Sax</t>
    <phoneticPr fontId="1" type="noConversion"/>
  </si>
  <si>
    <t>A.Sax</t>
    <phoneticPr fontId="1" type="noConversion"/>
  </si>
  <si>
    <t>T.Sax</t>
    <phoneticPr fontId="1" type="noConversion"/>
  </si>
  <si>
    <t>B.Sax</t>
    <phoneticPr fontId="1" type="noConversion"/>
  </si>
  <si>
    <t>Bsn</t>
    <phoneticPr fontId="1" type="noConversion"/>
  </si>
  <si>
    <t>Trp</t>
    <phoneticPr fontId="1" type="noConversion"/>
  </si>
  <si>
    <t>P.Trp</t>
    <phoneticPr fontId="1" type="noConversion"/>
  </si>
  <si>
    <t>Flug</t>
    <phoneticPr fontId="1" type="noConversion"/>
  </si>
  <si>
    <t>Hrn</t>
    <phoneticPr fontId="1" type="noConversion"/>
  </si>
  <si>
    <t>Trb</t>
    <phoneticPr fontId="1" type="noConversion"/>
  </si>
  <si>
    <t>B.Trb</t>
    <phoneticPr fontId="1" type="noConversion"/>
  </si>
  <si>
    <t>Bari</t>
    <phoneticPr fontId="1" type="noConversion"/>
  </si>
  <si>
    <t>Tub</t>
    <phoneticPr fontId="1" type="noConversion"/>
  </si>
  <si>
    <t>Perc</t>
    <phoneticPr fontId="1" type="noConversion"/>
  </si>
  <si>
    <t>Timp</t>
    <phoneticPr fontId="1" type="noConversion"/>
  </si>
  <si>
    <t>Trp</t>
  </si>
  <si>
    <t>Hrn</t>
  </si>
  <si>
    <t>Trb</t>
  </si>
  <si>
    <t>Tub</t>
  </si>
  <si>
    <t>Perc</t>
  </si>
  <si>
    <t>使用打楽器</t>
    <rPh sb="0" eb="2">
      <t>ｼﾖｳ</t>
    </rPh>
    <rPh sb="2" eb="5">
      <t>ﾀﾞｶﾞｯｷ</t>
    </rPh>
    <phoneticPr fontId="1" type="noConversion"/>
  </si>
  <si>
    <t>打楽器　　　使用有無</t>
    <rPh sb="0" eb="3">
      <t>ﾀﾞｶﾞｯｷ</t>
    </rPh>
    <rPh sb="6" eb="8">
      <t>ｼﾖｳ</t>
    </rPh>
    <rPh sb="8" eb="10">
      <t>ｳﾑ</t>
    </rPh>
    <phoneticPr fontId="1" type="noConversion"/>
  </si>
  <si>
    <t>使用楽譜</t>
    <rPh sb="0" eb="2">
      <t>シヨウ</t>
    </rPh>
    <rPh sb="2" eb="4">
      <t>ガクフ</t>
    </rPh>
    <phoneticPr fontId="28"/>
  </si>
  <si>
    <t>販売</t>
    <rPh sb="0" eb="2">
      <t>ﾊﾝﾊﾞｲ</t>
    </rPh>
    <phoneticPr fontId="1" type="noConversion"/>
  </si>
  <si>
    <t>レンタル</t>
    <phoneticPr fontId="1" type="noConversion"/>
  </si>
  <si>
    <t>未出版</t>
    <rPh sb="0" eb="1">
      <t>ﾐ</t>
    </rPh>
    <rPh sb="1" eb="3">
      <t>ｼｭｯﾊﾟﾝ</t>
    </rPh>
    <phoneticPr fontId="1" type="noConversion"/>
  </si>
  <si>
    <t>レンタル</t>
  </si>
  <si>
    <t>下記から選んでください</t>
    <rPh sb="0" eb="2">
      <t>ｶｷ</t>
    </rPh>
    <rPh sb="4" eb="5">
      <t>ｴﾗ</t>
    </rPh>
    <phoneticPr fontId="1" type="noConversion"/>
  </si>
  <si>
    <t>出版社名</t>
    <rPh sb="0" eb="3">
      <t>ｼｭｯﾊﾟﾝｼｬ</t>
    </rPh>
    <rPh sb="3" eb="4">
      <t>ﾒｲ</t>
    </rPh>
    <phoneticPr fontId="1" type="noConversion"/>
  </si>
  <si>
    <t>楽器運搬補助員人数</t>
    <rPh sb="0" eb="2">
      <t>ｶﾞｯｷ</t>
    </rPh>
    <rPh sb="2" eb="4">
      <t>ｳﾝﾊﾟﾝ</t>
    </rPh>
    <rPh sb="4" eb="7">
      <t>ﾎｼﾞｮｲﾝ</t>
    </rPh>
    <rPh sb="7" eb="9">
      <t>ﾆﾝｽﾞｳ</t>
    </rPh>
    <phoneticPr fontId="1" type="noConversion"/>
  </si>
  <si>
    <t>人</t>
    <rPh sb="0" eb="1">
      <t>ニン</t>
    </rPh>
    <phoneticPr fontId="28"/>
  </si>
  <si>
    <t>楽器　　　運搬人</t>
    <rPh sb="0" eb="2">
      <t>ｶﾞｯｷ</t>
    </rPh>
    <rPh sb="5" eb="7">
      <t>ｳﾝﾊﾟﾝ</t>
    </rPh>
    <rPh sb="7" eb="8">
      <t>ﾆﾝ</t>
    </rPh>
    <phoneticPr fontId="1" type="noConversion"/>
  </si>
  <si>
    <t>年</t>
    <rPh sb="0" eb="1">
      <t>ネン</t>
    </rPh>
    <phoneticPr fontId="28"/>
  </si>
  <si>
    <t>月</t>
    <rPh sb="0" eb="1">
      <t>ガツ</t>
    </rPh>
    <phoneticPr fontId="28"/>
  </si>
  <si>
    <t>日</t>
    <rPh sb="0" eb="1">
      <t>ニチ</t>
    </rPh>
    <phoneticPr fontId="28"/>
  </si>
  <si>
    <t>申し込み責任者</t>
    <rPh sb="0" eb="1">
      <t>モウ</t>
    </rPh>
    <rPh sb="2" eb="3">
      <t>コ</t>
    </rPh>
    <rPh sb="4" eb="7">
      <t>セキニンシャ</t>
    </rPh>
    <phoneticPr fontId="28"/>
  </si>
  <si>
    <t>印</t>
    <rPh sb="0" eb="1">
      <t>イン</t>
    </rPh>
    <phoneticPr fontId="28"/>
  </si>
  <si>
    <t>使用打楽器　　　　</t>
    <rPh sb="0" eb="2">
      <t>シヨウ</t>
    </rPh>
    <rPh sb="2" eb="5">
      <t>ダガッキ</t>
    </rPh>
    <phoneticPr fontId="28"/>
  </si>
  <si>
    <t>バス</t>
    <phoneticPr fontId="1" type="noConversion"/>
  </si>
  <si>
    <t>トラック</t>
    <phoneticPr fontId="1" type="noConversion"/>
  </si>
  <si>
    <t>携帯電話番号</t>
    <rPh sb="0" eb="2">
      <t>ｹｲﾀｲ</t>
    </rPh>
    <phoneticPr fontId="1" type="noConversion"/>
  </si>
  <si>
    <t>住所</t>
    <phoneticPr fontId="1" type="noConversion"/>
  </si>
  <si>
    <t>団体所在地</t>
    <rPh sb="0" eb="2">
      <t>ﾀﾞﾝﾀｲ</t>
    </rPh>
    <rPh sb="2" eb="5">
      <t>ｼｮｻﾞｲﾁ</t>
    </rPh>
    <phoneticPr fontId="1" type="noConversion"/>
  </si>
  <si>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</si>
  <si>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携帯電話</t>
    <rPh sb="0" eb="2">
      <t>ケイタイ</t>
    </rPh>
    <phoneticPr fontId="28"/>
  </si>
  <si>
    <t>電話番号／ＦＡＸ番号</t>
    <rPh sb="0" eb="2">
      <t>ﾃﾞﾝﾜ</t>
    </rPh>
    <rPh sb="2" eb="4">
      <t>ﾊﾞﾝｺﾞｳ</t>
    </rPh>
    <rPh sb="8" eb="10">
      <t>ﾊﾞﾝｺﾞｳ</t>
    </rPh>
    <phoneticPr fontId="1" type="noConversion"/>
  </si>
  <si>
    <t>電話番号／ＦＡＸ番号</t>
    <rPh sb="0" eb="2">
      <t>デンワ</t>
    </rPh>
    <rPh sb="2" eb="4">
      <t>バンゴウ</t>
    </rPh>
    <rPh sb="8" eb="10">
      <t>バンゴウ</t>
    </rPh>
    <phoneticPr fontId="28"/>
  </si>
  <si>
    <t>※データシートは事務局で使用します。</t>
    <rPh sb="8" eb="10">
      <t>ジム</t>
    </rPh>
    <rPh sb="10" eb="11">
      <t>キョク</t>
    </rPh>
    <rPh sb="12" eb="14">
      <t>シヨウ</t>
    </rPh>
    <phoneticPr fontId="28"/>
  </si>
  <si>
    <t>定められた人数以内でしたら当日の変更も可能です。</t>
    <rPh sb="0" eb="1">
      <t>サダ</t>
    </rPh>
    <rPh sb="5" eb="7">
      <t>ニンズウ</t>
    </rPh>
    <rPh sb="7" eb="9">
      <t>イナイ</t>
    </rPh>
    <rPh sb="13" eb="15">
      <t>トウジツ</t>
    </rPh>
    <rPh sb="16" eb="18">
      <t>ヘンコウ</t>
    </rPh>
    <rPh sb="19" eb="21">
      <t>カノウ</t>
    </rPh>
    <phoneticPr fontId="28"/>
  </si>
  <si>
    <t>赤色のタブ「記入シート」</t>
    <rPh sb="0" eb="2">
      <t>アカイロ</t>
    </rPh>
    <rPh sb="6" eb="8">
      <t>キニュウ</t>
    </rPh>
    <phoneticPr fontId="28"/>
  </si>
  <si>
    <t>青色のタブ「（例）」</t>
    <rPh sb="0" eb="2">
      <t>アオイロ</t>
    </rPh>
    <rPh sb="7" eb="8">
      <t>レイ</t>
    </rPh>
    <phoneticPr fontId="28"/>
  </si>
  <si>
    <t>(Ｃ)</t>
    <phoneticPr fontId="28"/>
  </si>
  <si>
    <t>(Ｂ)</t>
    <phoneticPr fontId="28"/>
  </si>
  <si>
    <t>半角で入力　　市外局番より入力してください。(ハイフンを入れて入力）</t>
    <rPh sb="0" eb="2">
      <t>ﾊﾝｶｸ</t>
    </rPh>
    <rPh sb="3" eb="5">
      <t>ﾆｭｳﾘｮｸ</t>
    </rPh>
    <rPh sb="7" eb="9">
      <t>ｼｶﾞｲ</t>
    </rPh>
    <rPh sb="9" eb="11">
      <t>ｷｮｸﾊﾞﾝ</t>
    </rPh>
    <rPh sb="13" eb="15">
      <t>ﾆｭｳﾘｮｸ</t>
    </rPh>
    <phoneticPr fontId="1" type="noConversion"/>
  </si>
  <si>
    <t>番号のみ，ハイフンを入れて入力してください。（例　300-1111)</t>
    <phoneticPr fontId="1" type="noConversion"/>
  </si>
  <si>
    <r>
      <t>半角で入力　　緊急連絡ができる番号（携帯電話）を，ハイフンを入れて入力してください。</t>
    </r>
    <r>
      <rPr>
        <sz val="9"/>
        <rFont val="ＭＳ Ｐゴシック"/>
        <family val="3"/>
        <charset val="128"/>
      </rPr>
      <t>(例　090-1111-2222）</t>
    </r>
    <rPh sb="0" eb="2">
      <t>ﾊﾝｶｸ</t>
    </rPh>
    <rPh sb="3" eb="5">
      <t>ﾆｭｳﾘｮｸ</t>
    </rPh>
    <rPh sb="43" eb="44">
      <t>ﾚｲ</t>
    </rPh>
    <phoneticPr fontId="1" type="noConversion"/>
  </si>
  <si>
    <t>バスを使用しない場合は”0”を入力してください。</t>
    <rPh sb="3" eb="5">
      <t>ｼﾖｳ</t>
    </rPh>
    <rPh sb="8" eb="10">
      <t>ﾊﾞｱｲ</t>
    </rPh>
    <phoneticPr fontId="1" type="noConversion"/>
  </si>
  <si>
    <t>「自家用車　１」　のように入力してください。使用しない場合は”0”を入力してください。</t>
    <rPh sb="1" eb="5">
      <t>ｼﾞｶﾖｳｼｬ</t>
    </rPh>
    <rPh sb="13" eb="15">
      <t>ﾆｭｳﾘｮｸ</t>
    </rPh>
    <phoneticPr fontId="1" type="noConversion"/>
  </si>
  <si>
    <t>「４ｔ　１」　のように入力してください。使用しない場合は”0”を入力してください。</t>
    <rPh sb="11" eb="13">
      <t>ﾆｭｳﾘｮｸ</t>
    </rPh>
    <phoneticPr fontId="1" type="noConversion"/>
  </si>
  <si>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</si>
  <si>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　３・４・５の場合は，必ず許諾書のコピーを提出してください。レンタル楽譜の場合も必要です。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</si>
  <si>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</si>
  <si>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</si>
  <si>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</si>
  <si>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　許諾が必要な場合</t>
    <rPh sb="2" eb="4">
      <t>ｷｮﾀﾞｸ</t>
    </rPh>
    <rPh sb="5" eb="7">
      <t>ﾋﾂﾖｳ</t>
    </rPh>
    <rPh sb="8" eb="10">
      <t>ﾊﾞｱｲ</t>
    </rPh>
    <phoneticPr fontId="1" type="noConversion"/>
  </si>
  <si>
    <t>著作権者に対する許諾について</t>
    <rPh sb="0" eb="4">
      <t>ﾁｮｻｸｹﾝｼｬ</t>
    </rPh>
    <rPh sb="5" eb="6">
      <t>ﾀｲ</t>
    </rPh>
    <rPh sb="8" eb="10">
      <t>ｷｮﾀﾞｸ</t>
    </rPh>
    <phoneticPr fontId="1" type="noConversion"/>
  </si>
  <si>
    <t>著作権者に対する許諾について</t>
    <rPh sb="0" eb="3">
      <t>ﾁｮｻｸｹﾝ</t>
    </rPh>
    <rPh sb="3" eb="4">
      <t>ｼｬ</t>
    </rPh>
    <rPh sb="5" eb="6">
      <t>ﾀｲ</t>
    </rPh>
    <rPh sb="8" eb="10">
      <t>ｷｮﾀﾞｸ</t>
    </rPh>
    <phoneticPr fontId="1" type="noConversion"/>
  </si>
  <si>
    <t>※　許諾が必要ない場合</t>
    <rPh sb="2" eb="4">
      <t>ｷｮﾀﾞｸ</t>
    </rPh>
    <rPh sb="5" eb="7">
      <t>ﾋﾂﾖｳ</t>
    </rPh>
    <rPh sb="9" eb="11">
      <t>ﾊﾞｱｲ</t>
    </rPh>
    <phoneticPr fontId="1" type="noConversion"/>
  </si>
  <si>
    <r>
      <t>著作権</t>
    </r>
    <r>
      <rPr>
        <sz val="10"/>
        <rFont val="ＭＳ Ｐ明朝"/>
        <family val="1"/>
        <charset val="134"/>
      </rPr>
      <t>者に対する許諾</t>
    </r>
    <r>
      <rPr>
        <sz val="10"/>
        <rFont val="ＭＳ Ｐ明朝"/>
        <family val="1"/>
        <charset val="134"/>
      </rPr>
      <t>について</t>
    </r>
    <rPh sb="0" eb="3">
      <t>チョサクケン</t>
    </rPh>
    <rPh sb="3" eb="4">
      <t>モノ</t>
    </rPh>
    <rPh sb="5" eb="6">
      <t>タイ</t>
    </rPh>
    <rPh sb="8" eb="10">
      <t>キョダク</t>
    </rPh>
    <phoneticPr fontId="28"/>
  </si>
  <si>
    <t>入力が終わりましたら各シートを確認してください。</t>
  </si>
  <si>
    <t>編曲者がいない場合は「なし」を入力</t>
  </si>
  <si>
    <t>オフステージ</t>
    <phoneticPr fontId="1" type="noConversion"/>
  </si>
  <si>
    <t>オフステージ</t>
  </si>
  <si>
    <t>半角英数で入力　　いらない場合は”0”を入力してください。</t>
    <phoneticPr fontId="1" type="noConversion"/>
  </si>
  <si>
    <t>「姓」と「名」の間は必ず１字あけてください。</t>
    <rPh sb="10" eb="11">
      <t>カナラ</t>
    </rPh>
    <phoneticPr fontId="28"/>
  </si>
  <si>
    <t>「氏名掲載」欄の入力を忘れずにお願いします。未入力の場合は「○」と判断させていただきますので</t>
    <rPh sb="1" eb="3">
      <t>シメイ</t>
    </rPh>
    <rPh sb="3" eb="5">
      <t>ケイサイ</t>
    </rPh>
    <rPh sb="6" eb="7">
      <t>ラン</t>
    </rPh>
    <rPh sb="8" eb="10">
      <t>ニュウリョク</t>
    </rPh>
    <rPh sb="11" eb="12">
      <t>ワス</t>
    </rPh>
    <rPh sb="16" eb="17">
      <t>ネガ</t>
    </rPh>
    <rPh sb="22" eb="25">
      <t>ミニュウリョク</t>
    </rPh>
    <rPh sb="26" eb="28">
      <t>バアイ</t>
    </rPh>
    <rPh sb="33" eb="35">
      <t>ハンダン</t>
    </rPh>
    <phoneticPr fontId="28"/>
  </si>
  <si>
    <t>ご了承ください。</t>
    <rPh sb="1" eb="3">
      <t>リョウショウ</t>
    </rPh>
    <phoneticPr fontId="28"/>
  </si>
  <si>
    <t>　　タイトル以外での目的では使用いたしません。</t>
    <rPh sb="10" eb="12">
      <t>モクテキ</t>
    </rPh>
    <rPh sb="14" eb="16">
      <t>シヨウ</t>
    </rPh>
    <phoneticPr fontId="28"/>
  </si>
  <si>
    <t>※　参加申込書に記入された内容は，大会運営、実施要項作成、プログラム、ＤＶＤ，ＶＴＲ，ＣＤの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phoneticPr fontId="28"/>
  </si>
  <si>
    <r>
      <t>●</t>
    </r>
    <r>
      <rPr>
        <b/>
        <sz val="11"/>
        <rFont val="ＭＳ Ｐゴシック"/>
        <family val="3"/>
        <charset val="128"/>
      </rPr>
      <t>演奏者氏名について</t>
    </r>
    <rPh sb="1" eb="4">
      <t>エンソウシャ</t>
    </rPh>
    <rPh sb="4" eb="6">
      <t>シメイ</t>
    </rPh>
    <phoneticPr fontId="28"/>
  </si>
  <si>
    <r>
      <t>●</t>
    </r>
    <r>
      <rPr>
        <b/>
        <sz val="11"/>
        <rFont val="ＭＳ Ｐゴシック"/>
        <family val="3"/>
        <charset val="128"/>
      </rPr>
      <t>持ち替え楽器について</t>
    </r>
    <rPh sb="1" eb="2">
      <t>モ</t>
    </rPh>
    <rPh sb="3" eb="4">
      <t>カ</t>
    </rPh>
    <rPh sb="5" eb="7">
      <t>ガッキ</t>
    </rPh>
    <phoneticPr fontId="28"/>
  </si>
  <si>
    <t>小学生</t>
    <rPh sb="0" eb="3">
      <t>ｼｮｳｶﾞｸｾｲ</t>
    </rPh>
    <phoneticPr fontId="1" type="noConversion"/>
  </si>
  <si>
    <r>
      <t>このシートを入力後，ファイルを</t>
    </r>
    <r>
      <rPr>
        <b/>
        <sz val="15"/>
        <color indexed="10"/>
        <rFont val="ＭＳ Ｐゴシック"/>
        <family val="3"/>
        <charset val="128"/>
      </rPr>
      <t>ken-jimu＠iba-sui.jp</t>
    </r>
    <r>
      <rPr>
        <b/>
        <sz val="15"/>
        <color indexed="8"/>
        <rFont val="ＭＳ Ｐゴシック"/>
        <family val="3"/>
        <charset val="128"/>
      </rPr>
      <t>へ送信してください。また，印刷シートをプリントアウトし職印を押印した申込書を</t>
    </r>
    <r>
      <rPr>
        <b/>
        <sz val="15"/>
        <color rgb="FFFF0000"/>
        <rFont val="ＭＳ Ｐゴシック"/>
        <family val="3"/>
        <charset val="128"/>
      </rPr>
      <t>県吹連事務所</t>
    </r>
    <r>
      <rPr>
        <b/>
        <sz val="15"/>
        <color indexed="8"/>
        <rFont val="ＭＳ Ｐゴシック"/>
        <family val="3"/>
        <charset val="128"/>
      </rPr>
      <t>へ書留郵送してください。Eメールの送信だけでは，申込完了ではありませんので，ご注意ください。</t>
    </r>
    <rPh sb="6" eb="8">
      <t>ﾆｭｳﾘｮｸ</t>
    </rPh>
    <rPh sb="8" eb="9">
      <t>ｺﾞ</t>
    </rPh>
    <rPh sb="35" eb="37">
      <t>ｿｳｼﾝ</t>
    </rPh>
    <rPh sb="47" eb="49">
      <t>ｲﾝｻﾂ</t>
    </rPh>
    <rPh sb="61" eb="63">
      <t>ｼｮｸｲﾝ</t>
    </rPh>
    <rPh sb="64" eb="66">
      <t>ｵｳｲﾝ</t>
    </rPh>
    <rPh sb="68" eb="70">
      <t>ﾓｳｼｺﾐ</t>
    </rPh>
    <rPh sb="70" eb="71">
      <t>ｼｮ</t>
    </rPh>
    <rPh sb="72" eb="73">
      <t>ｹﾝ</t>
    </rPh>
    <rPh sb="73" eb="74">
      <t>ｽｲ</t>
    </rPh>
    <rPh sb="74" eb="75">
      <t>ﾚﾝ</t>
    </rPh>
    <rPh sb="75" eb="78">
      <t>ｼﾞﾑｼｮ</t>
    </rPh>
    <rPh sb="79" eb="81">
      <t>ｶｷﾄﾒ</t>
    </rPh>
    <rPh sb="81" eb="83">
      <t>ﾕｳｿｳ</t>
    </rPh>
    <rPh sb="95" eb="97">
      <t>ｿｳｼﾝ</t>
    </rPh>
    <rPh sb="102" eb="104">
      <t>ﾓｳｼｺﾐ</t>
    </rPh>
    <rPh sb="104" eb="106">
      <t>ｶﾝﾘｮｳ</t>
    </rPh>
    <rPh sb="117" eb="119">
      <t>ﾁｭｳｲ</t>
    </rPh>
    <phoneticPr fontId="1" type="noConversion"/>
  </si>
  <si>
    <t>なし</t>
    <phoneticPr fontId="1" type="noConversion"/>
  </si>
  <si>
    <t>作曲者の死後７０年を経過しているため編曲の承諾を要しないもの。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</si>
  <si>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東関東     意志</t>
    <rPh sb="0" eb="3">
      <t>ﾋｶﾞｼｶﾝﾄｳ</t>
    </rPh>
    <rPh sb="8" eb="10">
      <t>ｲｼ</t>
    </rPh>
    <phoneticPr fontId="1" type="noConversion"/>
  </si>
  <si>
    <t>オフ         ステージ</t>
    <phoneticPr fontId="1" type="noConversion"/>
  </si>
  <si>
    <t>持替</t>
    <rPh sb="0" eb="1">
      <t>ﾓ</t>
    </rPh>
    <rPh sb="1" eb="2">
      <t>ｶ</t>
    </rPh>
    <phoneticPr fontId="1" type="noConversion"/>
  </si>
  <si>
    <t>作曲者の死後70年を経過しているため編曲の承諾を要しないもの。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</si>
  <si>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水戸市立安紺小学校</t>
    <rPh sb="0" eb="2">
      <t>ミト</t>
    </rPh>
    <rPh sb="2" eb="4">
      <t>シリツ</t>
    </rPh>
    <rPh sb="4" eb="5">
      <t>アン</t>
    </rPh>
    <rPh sb="5" eb="6">
      <t>コン</t>
    </rPh>
    <rPh sb="6" eb="9">
      <t>ショウガッコウ</t>
    </rPh>
    <phoneticPr fontId="28"/>
  </si>
  <si>
    <t>みとしりつあんこんしょうがっこう</t>
    <phoneticPr fontId="28"/>
  </si>
  <si>
    <t>吹連　太郎</t>
    <rPh sb="0" eb="2">
      <t>スイレン</t>
    </rPh>
    <rPh sb="3" eb="5">
      <t>タロウ</t>
    </rPh>
    <phoneticPr fontId="28"/>
  </si>
  <si>
    <t>300－1544</t>
    <phoneticPr fontId="28"/>
  </si>
  <si>
    <t>取手市山王1000</t>
    <rPh sb="0" eb="5">
      <t>300-1544</t>
    </rPh>
    <phoneticPr fontId="28"/>
  </si>
  <si>
    <t>0297－63－5120／0297－12－3456</t>
    <phoneticPr fontId="28"/>
  </si>
  <si>
    <t>090－1234－5678</t>
    <phoneticPr fontId="28"/>
  </si>
  <si>
    <t>自家用車　１</t>
    <rPh sb="0" eb="4">
      <t>ジカヨウシャ</t>
    </rPh>
    <phoneticPr fontId="28"/>
  </si>
  <si>
    <t>２ｔ　１</t>
    <phoneticPr fontId="28"/>
  </si>
  <si>
    <t>ヴォルケーノ・タワー</t>
    <phoneticPr fontId="28"/>
  </si>
  <si>
    <t>ぼるけーの・たわー</t>
    <phoneticPr fontId="28"/>
  </si>
  <si>
    <t>The Volcano Tower</t>
    <phoneticPr fontId="28"/>
  </si>
  <si>
    <t>グラステイル</t>
    <phoneticPr fontId="28"/>
  </si>
  <si>
    <t>ぐらすている</t>
    <phoneticPr fontId="28"/>
  </si>
  <si>
    <t>Jerry　Grasstail</t>
    <phoneticPr fontId="28"/>
  </si>
  <si>
    <t>なし</t>
    <phoneticPr fontId="28"/>
  </si>
  <si>
    <t>吹連　次郎</t>
    <rPh sb="0" eb="2">
      <t>スイレン</t>
    </rPh>
    <rPh sb="3" eb="5">
      <t>ジロウ</t>
    </rPh>
    <phoneticPr fontId="28"/>
  </si>
  <si>
    <t>吹連　三郎</t>
    <rPh sb="0" eb="2">
      <t>スイレン</t>
    </rPh>
    <rPh sb="3" eb="5">
      <t>サブロウ</t>
    </rPh>
    <phoneticPr fontId="28"/>
  </si>
  <si>
    <t>吹連　四郎</t>
    <rPh sb="0" eb="2">
      <t>スイレン</t>
    </rPh>
    <rPh sb="3" eb="5">
      <t>シロウ</t>
    </rPh>
    <phoneticPr fontId="28"/>
  </si>
  <si>
    <t>吹連　五郎</t>
    <rPh sb="0" eb="2">
      <t>スイレン</t>
    </rPh>
    <rPh sb="3" eb="5">
      <t>ゴロウ</t>
    </rPh>
    <phoneticPr fontId="28"/>
  </si>
  <si>
    <t>吹連　六郎</t>
    <rPh sb="0" eb="2">
      <t>スイレン</t>
    </rPh>
    <rPh sb="3" eb="5">
      <t>ロクロウ</t>
    </rPh>
    <phoneticPr fontId="28"/>
  </si>
  <si>
    <t>吹連　七郎</t>
    <rPh sb="0" eb="2">
      <t>スイレン</t>
    </rPh>
    <rPh sb="3" eb="4">
      <t>ナナ</t>
    </rPh>
    <rPh sb="4" eb="5">
      <t>ロウ</t>
    </rPh>
    <phoneticPr fontId="28"/>
  </si>
  <si>
    <t>吹連　八郎</t>
    <rPh sb="0" eb="2">
      <t>スイレン</t>
    </rPh>
    <rPh sb="3" eb="5">
      <t>ハチロウ</t>
    </rPh>
    <phoneticPr fontId="28"/>
  </si>
  <si>
    <t>マリンバ１・ティンパニ４・ビブラフォン１・トムトム４・レインスティック１・スモールマラカス１</t>
    <phoneticPr fontId="28"/>
  </si>
  <si>
    <t>吹連出版</t>
    <rPh sb="0" eb="2">
      <t>スイレン</t>
    </rPh>
    <rPh sb="2" eb="4">
      <t>シュッパン</t>
    </rPh>
    <phoneticPr fontId="28"/>
  </si>
  <si>
    <t>販売</t>
    <rPh sb="0" eb="2">
      <t>ハンバイ</t>
    </rPh>
    <phoneticPr fontId="28"/>
  </si>
  <si>
    <t>金管五重奏曲第３番より　第１楽章</t>
    <rPh sb="0" eb="2">
      <t>キンカン</t>
    </rPh>
    <rPh sb="2" eb="5">
      <t>ゴジュウソウ</t>
    </rPh>
    <rPh sb="5" eb="6">
      <t>キョク</t>
    </rPh>
    <rPh sb="6" eb="7">
      <t>ダイ</t>
    </rPh>
    <rPh sb="8" eb="9">
      <t>バン</t>
    </rPh>
    <rPh sb="12" eb="13">
      <t>ダイ</t>
    </rPh>
    <rPh sb="14" eb="16">
      <t>ガクショウ</t>
    </rPh>
    <phoneticPr fontId="28"/>
  </si>
  <si>
    <t>きんかんごじゅうそうきょくだいさんばんより　だいいちがくしょう</t>
    <phoneticPr fontId="28"/>
  </si>
  <si>
    <t>Quintet No.3 Brass Quintet</t>
    <phoneticPr fontId="28"/>
  </si>
  <si>
    <t>エヴァルド</t>
    <phoneticPr fontId="28"/>
  </si>
  <si>
    <t>えばるど</t>
    <phoneticPr fontId="28"/>
  </si>
  <si>
    <t>Victor Ewald</t>
    <phoneticPr fontId="28"/>
  </si>
  <si>
    <t>連盟　太郎</t>
    <rPh sb="0" eb="2">
      <t>レンメイ</t>
    </rPh>
    <rPh sb="3" eb="5">
      <t>タロウ</t>
    </rPh>
    <phoneticPr fontId="28"/>
  </si>
  <si>
    <t>連盟　次郎</t>
    <rPh sb="0" eb="2">
      <t>レンメイ</t>
    </rPh>
    <rPh sb="3" eb="5">
      <t>ジロウ</t>
    </rPh>
    <phoneticPr fontId="28"/>
  </si>
  <si>
    <t>連盟　三郎</t>
    <rPh sb="0" eb="2">
      <t>レンメイ</t>
    </rPh>
    <rPh sb="3" eb="5">
      <t>サブロウ</t>
    </rPh>
    <phoneticPr fontId="28"/>
  </si>
  <si>
    <t>連盟　四郎</t>
    <rPh sb="0" eb="2">
      <t>レンメイ</t>
    </rPh>
    <rPh sb="3" eb="5">
      <t>シロウ</t>
    </rPh>
    <phoneticPr fontId="28"/>
  </si>
  <si>
    <t>P.Trp</t>
  </si>
  <si>
    <t>連盟出版</t>
    <rPh sb="0" eb="2">
      <t>レンメイ</t>
    </rPh>
    <rPh sb="2" eb="4">
      <t>シュッパン</t>
    </rPh>
    <phoneticPr fontId="28"/>
  </si>
  <si>
    <t>組曲「動物の謝肉祭」より　化石，水族館，終曲</t>
    <rPh sb="0" eb="2">
      <t>クミキョク</t>
    </rPh>
    <rPh sb="3" eb="5">
      <t>ドウブツ</t>
    </rPh>
    <rPh sb="6" eb="9">
      <t>シャニクサイ</t>
    </rPh>
    <rPh sb="13" eb="15">
      <t>カセキ</t>
    </rPh>
    <rPh sb="16" eb="19">
      <t>スイゾクカン</t>
    </rPh>
    <rPh sb="20" eb="22">
      <t>シュウキョク</t>
    </rPh>
    <phoneticPr fontId="28"/>
  </si>
  <si>
    <t>くみきょく「どうぶつのしゃにくさい」より　かせき，すいぞくかん，しゅうきょく</t>
    <phoneticPr fontId="28"/>
  </si>
  <si>
    <t>Le Carnaval Des Animaux</t>
    <phoneticPr fontId="28"/>
  </si>
  <si>
    <t>サン＝サーンス</t>
    <phoneticPr fontId="28"/>
  </si>
  <si>
    <t>さん＝さーんす</t>
    <phoneticPr fontId="28"/>
  </si>
  <si>
    <t>Camille Saint-Saens</t>
    <phoneticPr fontId="28"/>
  </si>
  <si>
    <t>茨吹　太郎</t>
    <rPh sb="0" eb="1">
      <t>イバラ</t>
    </rPh>
    <rPh sb="1" eb="2">
      <t>スイ</t>
    </rPh>
    <rPh sb="3" eb="5">
      <t>タロウ</t>
    </rPh>
    <phoneticPr fontId="28"/>
  </si>
  <si>
    <t>いばすい　たろう</t>
    <phoneticPr fontId="28"/>
  </si>
  <si>
    <t>IBASUI　Taro</t>
    <phoneticPr fontId="28"/>
  </si>
  <si>
    <t>吹奏　太郎</t>
    <rPh sb="0" eb="2">
      <t>スイソウ</t>
    </rPh>
    <rPh sb="3" eb="5">
      <t>タロウ</t>
    </rPh>
    <phoneticPr fontId="28"/>
  </si>
  <si>
    <t>吹奏　次郎</t>
    <rPh sb="0" eb="2">
      <t>スイソウ</t>
    </rPh>
    <rPh sb="3" eb="5">
      <t>ジロウ</t>
    </rPh>
    <phoneticPr fontId="28"/>
  </si>
  <si>
    <t>吹奏　三郎</t>
    <rPh sb="0" eb="2">
      <t>スイソウ</t>
    </rPh>
    <rPh sb="3" eb="5">
      <t>サブロウ</t>
    </rPh>
    <phoneticPr fontId="28"/>
  </si>
  <si>
    <t>吹奏　四郎</t>
    <rPh sb="0" eb="2">
      <t>スイソウ</t>
    </rPh>
    <rPh sb="3" eb="5">
      <t>シロウ</t>
    </rPh>
    <phoneticPr fontId="28"/>
  </si>
  <si>
    <t>吹奏　五郎</t>
    <rPh sb="0" eb="2">
      <t>スイソウ</t>
    </rPh>
    <rPh sb="3" eb="5">
      <t>ゴロウ</t>
    </rPh>
    <phoneticPr fontId="28"/>
  </si>
  <si>
    <t>吹奏　六郎</t>
    <rPh sb="0" eb="2">
      <t>スイソウ</t>
    </rPh>
    <rPh sb="3" eb="5">
      <t>ロクロウ</t>
    </rPh>
    <phoneticPr fontId="28"/>
  </si>
  <si>
    <t>A.Sax</t>
  </si>
  <si>
    <t>S.Sax</t>
  </si>
  <si>
    <t>Flug</t>
  </si>
  <si>
    <t>マリンバ１</t>
    <phoneticPr fontId="28"/>
  </si>
  <si>
    <t>令和</t>
    <rPh sb="0" eb="2">
      <t>レイワ</t>
    </rPh>
    <phoneticPr fontId="28"/>
  </si>
  <si>
    <t>記入シートの「持替」欄に入力してください。ない場合も「なし」と入力してください。</t>
    <rPh sb="0" eb="2">
      <t>キニュウ</t>
    </rPh>
    <rPh sb="7" eb="8">
      <t>モ</t>
    </rPh>
    <rPh sb="8" eb="9">
      <t>カ</t>
    </rPh>
    <rPh sb="10" eb="11">
      <t>ラン</t>
    </rPh>
    <rPh sb="12" eb="14">
      <t>ニュウリョク</t>
    </rPh>
    <rPh sb="23" eb="25">
      <t>バアイ</t>
    </rPh>
    <rPh sb="31" eb="33">
      <t>ニュウリョク</t>
    </rPh>
    <phoneticPr fontId="28"/>
  </si>
  <si>
    <t>スコアに表記されているパート順で入力してください</t>
    <rPh sb="4" eb="6">
      <t>ﾋｮｳｷ</t>
    </rPh>
    <rPh sb="14" eb="15">
      <t>ｼﾞｭﾝ</t>
    </rPh>
    <rPh sb="16" eb="18">
      <t>ﾆｭｳﾘｮｸ</t>
    </rPh>
    <phoneticPr fontId="1" type="noConversion"/>
  </si>
  <si>
    <t>小学生の部，大学職場一般の部は***を選択してください。</t>
    <rPh sb="0" eb="3">
      <t>ｼｮｳｶﾞｸｾｲ</t>
    </rPh>
    <rPh sb="4" eb="5">
      <t>ﾌﾞ</t>
    </rPh>
    <rPh sb="6" eb="8">
      <t>ﾀﾞｲｶﾞｸ</t>
    </rPh>
    <rPh sb="8" eb="10">
      <t>ｼｮｸﾊﾞ</t>
    </rPh>
    <rPh sb="10" eb="12">
      <t>ｲｯﾊﾟﾝ</t>
    </rPh>
    <rPh sb="13" eb="14">
      <t>ﾌﾞ</t>
    </rPh>
    <rPh sb="19" eb="21">
      <t>ｾﾝﾀｸ</t>
    </rPh>
    <phoneticPr fontId="1" type="noConversion"/>
  </si>
  <si>
    <r>
      <rPr>
        <b/>
        <sz val="11"/>
        <color rgb="FFFF0000"/>
        <rFont val="ＭＳ Ｐゴシック"/>
        <family val="3"/>
        <charset val="128"/>
      </rPr>
      <t>「姓」と「名」の間は1文字あけてください</t>
    </r>
    <r>
      <rPr>
        <sz val="11"/>
        <rFont val="ＭＳ Ｐゴシック"/>
        <family val="3"/>
        <charset val="128"/>
      </rPr>
      <t>　　　　　　　</t>
    </r>
    <rPh sb="1" eb="2">
      <t>ｾｲ</t>
    </rPh>
    <rPh sb="5" eb="6">
      <t>ﾅ</t>
    </rPh>
    <rPh sb="8" eb="9">
      <t>ｱｲﾀﾞ</t>
    </rPh>
    <rPh sb="11" eb="13">
      <t>ﾓｼﾞ</t>
    </rPh>
    <phoneticPr fontId="1" type="noConversion"/>
  </si>
  <si>
    <t>持ち替えがある場合は右の欄に楽器名を、ない場合は「なし」を入力してください</t>
    <rPh sb="0" eb="1">
      <t>ﾓ</t>
    </rPh>
    <rPh sb="2" eb="3">
      <t>ｶ</t>
    </rPh>
    <rPh sb="7" eb="9">
      <t>ﾊﾞｱｲ</t>
    </rPh>
    <rPh sb="10" eb="11">
      <t>ﾐｷﾞ</t>
    </rPh>
    <rPh sb="12" eb="13">
      <t>ﾗﾝ</t>
    </rPh>
    <rPh sb="14" eb="16">
      <t>ｶﾞｯｷ</t>
    </rPh>
    <rPh sb="16" eb="17">
      <t>ﾒｲ</t>
    </rPh>
    <rPh sb="21" eb="23">
      <t>ﾊﾞｱｲ</t>
    </rPh>
    <rPh sb="29" eb="31">
      <t>ﾆｭｳﾘｮｸ</t>
    </rPh>
    <phoneticPr fontId="1" type="noConversion"/>
  </si>
  <si>
    <t>「氏名掲載」の入力を忘れずにお願いします　</t>
    <rPh sb="1" eb="3">
      <t>ｼﾒｲ</t>
    </rPh>
    <rPh sb="3" eb="5">
      <t>ｹｲｻｲ</t>
    </rPh>
    <rPh sb="7" eb="9">
      <t>ﾆｭｳﾘｮｸ</t>
    </rPh>
    <rPh sb="10" eb="11">
      <t>ﾜｽ</t>
    </rPh>
    <rPh sb="15" eb="16">
      <t>ﾈｶﾞ</t>
    </rPh>
    <phoneticPr fontId="1" type="noConversion"/>
  </si>
  <si>
    <t>使用楽譜【出版社名】</t>
    <rPh sb="0" eb="2">
      <t>ｼﾖｳ</t>
    </rPh>
    <rPh sb="2" eb="4">
      <t>ｶﾞｸﾌ</t>
    </rPh>
    <rPh sb="5" eb="8">
      <t>ｼｭｯﾊﾟﾝｼｬ</t>
    </rPh>
    <rPh sb="8" eb="9">
      <t>ﾒｲ</t>
    </rPh>
    <phoneticPr fontId="1" type="noConversion"/>
  </si>
  <si>
    <t>令和２年度　第55回茨城県アンサンブルコンテスト県大会</t>
    <rPh sb="0" eb="2">
      <t>ﾚｲﾜ</t>
    </rPh>
    <phoneticPr fontId="1" type="noConversion"/>
  </si>
  <si>
    <t>Picc</t>
  </si>
  <si>
    <t>Picc</t>
    <phoneticPr fontId="1" type="noConversion"/>
  </si>
  <si>
    <t>E.Hr</t>
    <phoneticPr fontId="1" type="noConversion"/>
  </si>
  <si>
    <t>EsCl</t>
  </si>
  <si>
    <t>EsCl</t>
    <phoneticPr fontId="1" type="noConversion"/>
  </si>
  <si>
    <t>C.A.Cl</t>
    <phoneticPr fontId="1" type="noConversion"/>
  </si>
  <si>
    <t>Bs.Sax</t>
    <phoneticPr fontId="1" type="noConversion"/>
  </si>
  <si>
    <t>EsCor</t>
    <phoneticPr fontId="1" type="noConversion"/>
  </si>
  <si>
    <t>A.Hrn</t>
    <phoneticPr fontId="1" type="noConversion"/>
  </si>
  <si>
    <t>Euph</t>
    <phoneticPr fontId="1" type="noConversion"/>
  </si>
  <si>
    <t>St.B</t>
    <phoneticPr fontId="1" type="noConversion"/>
  </si>
  <si>
    <t>出演団体団員用プログラム</t>
    <rPh sb="6" eb="7">
      <t>ﾖｳ</t>
    </rPh>
    <phoneticPr fontId="1" type="noConversion"/>
  </si>
  <si>
    <t>承諾する</t>
    <rPh sb="0" eb="2">
      <t>ｼｮｳﾀﾞｸ</t>
    </rPh>
    <phoneticPr fontId="1" type="noConversion"/>
  </si>
  <si>
    <t>承諾しない</t>
    <rPh sb="0" eb="2">
      <t>ｼｮｳﾀﾞｸ</t>
    </rPh>
    <phoneticPr fontId="1" type="noConversion"/>
  </si>
  <si>
    <t>有</t>
    <rPh sb="0" eb="1">
      <t>ｱ</t>
    </rPh>
    <phoneticPr fontId="1" type="noConversion"/>
  </si>
  <si>
    <t>無</t>
    <rPh sb="0" eb="1">
      <t>ﾅ</t>
    </rPh>
    <phoneticPr fontId="1" type="noConversion"/>
  </si>
  <si>
    <t>ライブ配信</t>
    <rPh sb="3" eb="5">
      <t>ﾊｲｼﾝ</t>
    </rPh>
    <phoneticPr fontId="1" type="noConversion"/>
  </si>
  <si>
    <t>使用打楽器について</t>
    <rPh sb="0" eb="2">
      <t>ｼﾖｳ</t>
    </rPh>
    <rPh sb="2" eb="5">
      <t>ﾀﾞｶﾞｯｷ</t>
    </rPh>
    <phoneticPr fontId="1" type="noConversion"/>
  </si>
  <si>
    <t>楽器搬入補助員人数</t>
    <rPh sb="0" eb="2">
      <t>ｶﾞｯｷ</t>
    </rPh>
    <rPh sb="2" eb="4">
      <t>ﾊﾝﾆｭｳ</t>
    </rPh>
    <rPh sb="4" eb="7">
      <t>ﾎｼﾞｮｲﾝ</t>
    </rPh>
    <rPh sb="7" eb="9">
      <t>ﾆﾝｽﾞｳ</t>
    </rPh>
    <phoneticPr fontId="1" type="noConversion"/>
  </si>
  <si>
    <t>販売・レンタル・未出版を選択し、出版社名を入力</t>
    <rPh sb="0" eb="2">
      <t>ﾊﾝﾊﾞｲ</t>
    </rPh>
    <rPh sb="8" eb="9">
      <t>ﾐ</t>
    </rPh>
    <rPh sb="9" eb="11">
      <t>ｼｭｯﾊﾟﾝ</t>
    </rPh>
    <rPh sb="12" eb="14">
      <t>ｾﾝﾀｸ</t>
    </rPh>
    <rPh sb="16" eb="19">
      <t>ｼｭｯﾊﾟﾝｼｬ</t>
    </rPh>
    <rPh sb="19" eb="20">
      <t>ﾒｲ</t>
    </rPh>
    <rPh sb="21" eb="23">
      <t>ﾆｭｳﾘｮｸ</t>
    </rPh>
    <phoneticPr fontId="1" type="noConversion"/>
  </si>
  <si>
    <t>日本人は名字は大文字で入力　　例「IBASUI Taro」</t>
    <rPh sb="0" eb="2">
      <t>ﾆﾎﾝ</t>
    </rPh>
    <rPh sb="2" eb="3">
      <t>ｼﾞﾝ</t>
    </rPh>
    <rPh sb="4" eb="6">
      <t>ﾐｮｳｼﾞ</t>
    </rPh>
    <rPh sb="7" eb="10">
      <t>ｵｵﾓｼﾞ</t>
    </rPh>
    <rPh sb="11" eb="13">
      <t>ﾆｭｳﾘｮｸ</t>
    </rPh>
    <rPh sb="15" eb="16">
      <t>ﾚｲ</t>
    </rPh>
    <phoneticPr fontId="1" type="noConversion"/>
  </si>
  <si>
    <t>部門</t>
    <rPh sb="0" eb="2">
      <t>ブモン</t>
    </rPh>
    <phoneticPr fontId="28"/>
  </si>
  <si>
    <t>ライブ配信</t>
    <rPh sb="3" eb="5">
      <t>ﾊｲｼﾝ</t>
    </rPh>
    <phoneticPr fontId="1" type="noConversion"/>
  </si>
  <si>
    <t>ライブ配信</t>
    <rPh sb="3" eb="5">
      <t>ハイシン</t>
    </rPh>
    <phoneticPr fontId="28"/>
  </si>
  <si>
    <t>氏名はこの位置に書き入れてください。</t>
    <phoneticPr fontId="28"/>
  </si>
  <si>
    <t>印を忘れずに押印してください。</t>
    <phoneticPr fontId="28"/>
  </si>
  <si>
    <t>楽器搬入補助員人数</t>
    <rPh sb="0" eb="2">
      <t>ガッキ</t>
    </rPh>
    <rPh sb="2" eb="4">
      <t>ハンニュウ</t>
    </rPh>
    <rPh sb="4" eb="7">
      <t>ホジョイン</t>
    </rPh>
    <rPh sb="7" eb="9">
      <t>ニンズウ</t>
    </rPh>
    <phoneticPr fontId="28"/>
  </si>
  <si>
    <t>打楽器搬入方法</t>
    <rPh sb="0" eb="3">
      <t>ﾀﾞｶﾞｯｷ</t>
    </rPh>
    <rPh sb="3" eb="5">
      <t>ﾊﾝﾆｭｳ</t>
    </rPh>
    <rPh sb="5" eb="7">
      <t>ﾎｳﾎｳ</t>
    </rPh>
    <phoneticPr fontId="1" type="noConversion"/>
  </si>
  <si>
    <t>有・無を選択し、ある場合は楽器名を入力</t>
    <rPh sb="0" eb="1">
      <t>ｱ</t>
    </rPh>
    <rPh sb="2" eb="3">
      <t>ﾅ</t>
    </rPh>
    <rPh sb="4" eb="6">
      <t>ｾﾝﾀｸ</t>
    </rPh>
    <rPh sb="10" eb="12">
      <t>ﾊﾞｱｲ</t>
    </rPh>
    <rPh sb="13" eb="15">
      <t>ｶﾞｯｷ</t>
    </rPh>
    <rPh sb="15" eb="16">
      <t>ﾒｲ</t>
    </rPh>
    <rPh sb="17" eb="19">
      <t>ﾆｭｳﾘｮｸ</t>
    </rPh>
    <phoneticPr fontId="1" type="noConversion"/>
  </si>
  <si>
    <t>打楽器を使用する場合のみ入力</t>
    <rPh sb="0" eb="3">
      <t>ﾀﾞｶﾞｯｷ</t>
    </rPh>
    <rPh sb="4" eb="6">
      <t>ｼﾖｳ</t>
    </rPh>
    <rPh sb="8" eb="10">
      <t>ﾊﾞｱｲ</t>
    </rPh>
    <rPh sb="12" eb="14">
      <t>ﾆｭｳﾘｮｸ</t>
    </rPh>
    <phoneticPr fontId="1" type="noConversion"/>
  </si>
  <si>
    <t>打楽器搬入方法</t>
    <rPh sb="0" eb="3">
      <t>ダガッキ</t>
    </rPh>
    <rPh sb="3" eb="5">
      <t>ハンニュウ</t>
    </rPh>
    <rPh sb="5" eb="7">
      <t>ホウホウ</t>
    </rPh>
    <phoneticPr fontId="28"/>
  </si>
  <si>
    <t>する</t>
    <phoneticPr fontId="1" type="noConversion"/>
  </si>
  <si>
    <t>しない</t>
    <phoneticPr fontId="1" type="noConversion"/>
  </si>
  <si>
    <t>打楽器　　　搬入口</t>
    <rPh sb="0" eb="3">
      <t>ﾀﾞｶﾞｯｷ</t>
    </rPh>
    <rPh sb="6" eb="9">
      <t>ﾊﾝﾆｭｳｸﾞﾁ</t>
    </rPh>
    <phoneticPr fontId="1" type="noConversion"/>
  </si>
  <si>
    <t>大ホール搬入口を使用→</t>
    <rPh sb="0" eb="1">
      <t>ﾀﾞｲ</t>
    </rPh>
    <rPh sb="4" eb="7">
      <t>ﾊﾝﾆｭｳｸﾞﾁ</t>
    </rPh>
    <rPh sb="8" eb="10">
      <t>ｼﾖｳ</t>
    </rPh>
    <phoneticPr fontId="1" type="noConversion"/>
  </si>
  <si>
    <t>打楽器を使用しない場合は入力の必要はありません。</t>
    <rPh sb="0" eb="3">
      <t>ダガッキ</t>
    </rPh>
    <rPh sb="4" eb="6">
      <t>シヨウ</t>
    </rPh>
    <rPh sb="9" eb="11">
      <t>バアイ</t>
    </rPh>
    <rPh sb="12" eb="14">
      <t>ニュウリョク</t>
    </rPh>
    <rPh sb="15" eb="17">
      <t>ヒツヨウ</t>
    </rPh>
    <phoneticPr fontId="28"/>
  </si>
  <si>
    <t>●打楽器搬入方法について（打楽器を使用するグループのみ）</t>
    <rPh sb="1" eb="4">
      <t>ダガッキ</t>
    </rPh>
    <rPh sb="4" eb="6">
      <t>ハンニュウ</t>
    </rPh>
    <rPh sb="6" eb="8">
      <t>ホウホウ</t>
    </rPh>
    <rPh sb="13" eb="16">
      <t>ダガッキ</t>
    </rPh>
    <rPh sb="17" eb="19">
      <t>シヨウ</t>
    </rPh>
    <phoneticPr fontId="28"/>
  </si>
  <si>
    <t>大ホール搬入口の使用有無について入力をお願いします。</t>
    <rPh sb="0" eb="1">
      <t>ダイ</t>
    </rPh>
    <rPh sb="4" eb="7">
      <t>ハンニュウグチ</t>
    </rPh>
    <rPh sb="8" eb="10">
      <t>シヨウ</t>
    </rPh>
    <rPh sb="10" eb="12">
      <t>ウム</t>
    </rPh>
    <rPh sb="16" eb="18">
      <t>ニュウリョク</t>
    </rPh>
    <rPh sb="20" eb="21">
      <t>ネガ</t>
    </rPh>
    <phoneticPr fontId="28"/>
  </si>
  <si>
    <r>
      <t>●</t>
    </r>
    <r>
      <rPr>
        <b/>
        <sz val="11"/>
        <rFont val="ＭＳ Ｐゴシック"/>
        <family val="3"/>
        <charset val="128"/>
      </rPr>
      <t>「使用打楽器」欄について</t>
    </r>
    <rPh sb="2" eb="4">
      <t>シヨウ</t>
    </rPh>
    <rPh sb="4" eb="7">
      <t>ダガッキ</t>
    </rPh>
    <rPh sb="8" eb="9">
      <t>ラン</t>
    </rPh>
    <phoneticPr fontId="28"/>
  </si>
  <si>
    <r>
      <t>●</t>
    </r>
    <r>
      <rPr>
        <b/>
        <sz val="11"/>
        <rFont val="ＭＳ Ｐゴシック"/>
        <family val="3"/>
        <charset val="128"/>
      </rPr>
      <t>「楽器搬入補助員人数」について</t>
    </r>
    <rPh sb="2" eb="4">
      <t>ガッキ</t>
    </rPh>
    <rPh sb="4" eb="6">
      <t>ハンニュウ</t>
    </rPh>
    <rPh sb="6" eb="9">
      <t>ホジョイン</t>
    </rPh>
    <rPh sb="9" eb="11">
      <t>ニンズウ</t>
    </rPh>
    <phoneticPr fontId="28"/>
  </si>
  <si>
    <r>
      <t>●</t>
    </r>
    <r>
      <rPr>
        <b/>
        <sz val="11"/>
        <rFont val="ＭＳ Ｐゴシック"/>
        <family val="3"/>
        <charset val="128"/>
      </rPr>
      <t>「オフステージ」について</t>
    </r>
    <phoneticPr fontId="28"/>
  </si>
  <si>
    <t>Ａ</t>
    <phoneticPr fontId="28"/>
  </si>
  <si>
    <t>Ｂ</t>
    <phoneticPr fontId="28"/>
  </si>
  <si>
    <t>Ｃ</t>
    <phoneticPr fontId="28"/>
  </si>
  <si>
    <t>する</t>
  </si>
  <si>
    <t>※　　申し込みに際していただいた個人情報は，今大会のプログラム作成および上部大会への申請にあたっての情報以外に使用することは一切いたしません。</t>
    <rPh sb="36" eb="38">
      <t>ｼﾞｮｳﾌﾞ</t>
    </rPh>
    <rPh sb="38" eb="40">
      <t>ﾀｲｶｲ</t>
    </rPh>
    <rPh sb="42" eb="44">
      <t>ｼﾝｾｲ</t>
    </rPh>
    <phoneticPr fontId="1" type="noConversion"/>
  </si>
  <si>
    <t>しない</t>
  </si>
  <si>
    <t>s</t>
    <phoneticPr fontId="28"/>
  </si>
  <si>
    <t>後日連絡</t>
    <rPh sb="0" eb="2">
      <t>ｺﾞｼﾞﾂ</t>
    </rPh>
    <rPh sb="2" eb="4">
      <t>ﾚﾝﾗｸ</t>
    </rPh>
    <phoneticPr fontId="1" type="noConversion"/>
  </si>
  <si>
    <t>青色のタブ「（例）記入シート」をご参照の上、赤色のタブ「記入シート」を入力してください。</t>
    <rPh sb="0" eb="2">
      <t>アオイロ</t>
    </rPh>
    <rPh sb="7" eb="8">
      <t>レイ</t>
    </rPh>
    <rPh sb="9" eb="11">
      <t>キニュウ</t>
    </rPh>
    <rPh sb="17" eb="19">
      <t>サンショウ</t>
    </rPh>
    <rPh sb="20" eb="21">
      <t>ウエ</t>
    </rPh>
    <rPh sb="22" eb="24">
      <t>アカイロ</t>
    </rPh>
    <rPh sb="28" eb="30">
      <t>キニュウ</t>
    </rPh>
    <rPh sb="35" eb="37">
      <t>ニュウリョク</t>
    </rPh>
    <phoneticPr fontId="28"/>
  </si>
  <si>
    <t>打楽器アンサンブル及び、打楽器を一つでも使用する場合は、ピンクの欄で「有」を選び、使用する打楽器すべてを入力してください。</t>
    <rPh sb="32" eb="33">
      <t>ラン</t>
    </rPh>
    <rPh sb="35" eb="36">
      <t>ア</t>
    </rPh>
    <rPh sb="38" eb="39">
      <t>エラ</t>
    </rPh>
    <rPh sb="41" eb="43">
      <t>シヨウ</t>
    </rPh>
    <rPh sb="45" eb="48">
      <t>ダガッキ</t>
    </rPh>
    <rPh sb="52" eb="54">
      <t>ニュウリョク</t>
    </rPh>
    <phoneticPr fontId="28"/>
  </si>
  <si>
    <t>シートからはみ出してしまってもデータで確認できますので、気にせず印刷してください。</t>
    <rPh sb="7" eb="8">
      <t>ダ</t>
    </rPh>
    <rPh sb="19" eb="21">
      <t>カクニン</t>
    </rPh>
    <rPh sb="28" eb="29">
      <t>キ</t>
    </rPh>
    <rPh sb="32" eb="34">
      <t>インサツ</t>
    </rPh>
    <phoneticPr fontId="28"/>
  </si>
  <si>
    <t>所属長名ではなく、郵便物送り先の方の名前にしてください。</t>
  </si>
  <si>
    <t>番号のみ、ハイフンを入れて入力してください。（例　300-1111)</t>
  </si>
  <si>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</si>
  <si>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半角で入力　　緊急連絡ができる番号（携帯電話）を、ハイフンを入れて入力してください。(例　090-1111-2222）</t>
    <rPh sb="0" eb="2">
      <t>ﾊﾝｶｸ</t>
    </rPh>
    <rPh sb="3" eb="5">
      <t>ﾆｭｳﾘｮｸ</t>
    </rPh>
    <rPh sb="43" eb="44">
      <t>ﾚｲ</t>
    </rPh>
    <phoneticPr fontId="1" type="noConversion"/>
  </si>
  <si>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</si>
  <si>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</si>
  <si>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</si>
  <si>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</si>
  <si>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一般社団法人 茨城県吹奏楽連盟理事長　　川名　孝夫　殿</t>
    <rPh sb="0" eb="6">
      <t>イッパンシャダンホウジン</t>
    </rPh>
    <rPh sb="20" eb="22">
      <t>カワナ</t>
    </rPh>
    <rPh sb="23" eb="25">
      <t>タカオ</t>
    </rPh>
    <phoneticPr fontId="28"/>
  </si>
  <si>
    <t>※　参加申込書に記入された内容は、大会運営、実施要項作成、プログラム、ＤＶＤ、ＶＴＲ、ＣＤの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phoneticPr fontId="28"/>
  </si>
  <si>
    <t>一般社団法人 茨城県吹奏楽連盟理事長</t>
    <rPh sb="0" eb="6">
      <t>イッパンシャダンホウジン</t>
    </rPh>
    <rPh sb="7" eb="10">
      <t>イバラキケン</t>
    </rPh>
    <rPh sb="10" eb="13">
      <t>スイソウガク</t>
    </rPh>
    <rPh sb="13" eb="15">
      <t>レンメイ</t>
    </rPh>
    <rPh sb="15" eb="18">
      <t>リジチョウ</t>
    </rPh>
    <phoneticPr fontId="28"/>
  </si>
  <si>
    <t>※　この用紙に記載されたデータは、大会運営以外の目的には一切使用いたしません。</t>
    <rPh sb="4" eb="6">
      <t>ヨウシ</t>
    </rPh>
    <rPh sb="7" eb="9">
      <t>キサイ</t>
    </rPh>
    <rPh sb="17" eb="19">
      <t>タイカイ</t>
    </rPh>
    <rPh sb="19" eb="21">
      <t>ウンエイ</t>
    </rPh>
    <rPh sb="21" eb="23">
      <t>イガイ</t>
    </rPh>
    <rPh sb="24" eb="26">
      <t>モクテキ</t>
    </rPh>
    <rPh sb="28" eb="30">
      <t>イッサイ</t>
    </rPh>
    <rPh sb="30" eb="32">
      <t>シヨウ</t>
    </rPh>
    <phoneticPr fontId="28"/>
  </si>
  <si>
    <t>上記のとおり、申し込みます。</t>
    <rPh sb="0" eb="2">
      <t>ジョウキ</t>
    </rPh>
    <rPh sb="7" eb="8">
      <t>モウ</t>
    </rPh>
    <rPh sb="9" eb="10">
      <t>コ</t>
    </rPh>
    <phoneticPr fontId="28"/>
  </si>
  <si>
    <t>※　申込みに際していただいた個人情報は，今大会のプログラム作成にあたっての情報以外に使用することは一切いたしません。</t>
    <phoneticPr fontId="28"/>
  </si>
  <si>
    <t>ライブ配信（行う場合）</t>
    <rPh sb="3" eb="5">
      <t>ﾊｲｼﾝ</t>
    </rPh>
    <rPh sb="6" eb="7">
      <t>ｵｺﾅ</t>
    </rPh>
    <rPh sb="8" eb="10">
      <t>ﾊﾞｱｲ</t>
    </rPh>
    <phoneticPr fontId="1" type="noConversion"/>
  </si>
  <si>
    <t>出演順</t>
    <rPh sb="0" eb="2">
      <t>しゅつえん</t>
    </rPh>
    <rPh sb="2" eb="3">
      <t>じゅん</t>
    </rPh>
    <phoneticPr fontId="1" type="noConversion"/>
  </si>
  <si>
    <t>持替1</t>
    <rPh sb="0" eb="1">
      <t>ﾓ</t>
    </rPh>
    <rPh sb="1" eb="2">
      <t>ｶ</t>
    </rPh>
    <phoneticPr fontId="1" type="noConversion"/>
  </si>
  <si>
    <t>持替2</t>
    <rPh sb="0" eb="1">
      <t>ﾓ</t>
    </rPh>
    <rPh sb="1" eb="2">
      <t>ｶ</t>
    </rPh>
    <phoneticPr fontId="1" type="noConversion"/>
  </si>
  <si>
    <t>正式名称をお書きください。（例○○町立△△中学校、○○大学附属◇◇高等学校）</t>
    <phoneticPr fontId="1" type="noConversion"/>
  </si>
  <si>
    <r>
      <rPr>
        <b/>
        <sz val="11"/>
        <color theme="1"/>
        <rFont val="ＭＳ Ｐゴシック"/>
        <family val="3"/>
        <charset val="128"/>
      </rPr>
      <t>「姓」と「名」の間は1文字あけてください</t>
    </r>
    <r>
      <rPr>
        <sz val="11"/>
        <color theme="1"/>
        <rFont val="ＭＳ Ｐゴシック"/>
        <family val="3"/>
        <charset val="128"/>
      </rPr>
      <t>　　　　　　　</t>
    </r>
    <rPh sb="1" eb="2">
      <t>ｾｲ</t>
    </rPh>
    <rPh sb="5" eb="6">
      <t>ﾅ</t>
    </rPh>
    <rPh sb="8" eb="9">
      <t>ｱｲﾀﾞ</t>
    </rPh>
    <rPh sb="11" eb="13">
      <t>ﾓｼﾞ</t>
    </rPh>
    <phoneticPr fontId="1" type="noConversion"/>
  </si>
  <si>
    <t>山田　一郎</t>
    <rPh sb="0" eb="2">
      <t>やまだ</t>
    </rPh>
    <rPh sb="3" eb="5">
      <t>いちろう</t>
    </rPh>
    <phoneticPr fontId="1" type="noConversion"/>
  </si>
  <si>
    <t>山田　次朗</t>
    <rPh sb="0" eb="2">
      <t>やまだ</t>
    </rPh>
    <rPh sb="3" eb="5">
      <t>じろう</t>
    </rPh>
    <phoneticPr fontId="1" type="noConversion"/>
  </si>
  <si>
    <t>山田　三郎</t>
    <rPh sb="0" eb="2">
      <t>やまだ</t>
    </rPh>
    <rPh sb="3" eb="5">
      <t>さぶろう</t>
    </rPh>
    <phoneticPr fontId="1" type="noConversion"/>
  </si>
  <si>
    <t>山田　四郎</t>
    <rPh sb="0" eb="2">
      <t>やまだ</t>
    </rPh>
    <rPh sb="3" eb="5">
      <t>しろう</t>
    </rPh>
    <phoneticPr fontId="1" type="noConversion"/>
  </si>
  <si>
    <t>山田　五郎</t>
    <rPh sb="0" eb="2">
      <t>やまだ</t>
    </rPh>
    <rPh sb="3" eb="5">
      <t>ごろう</t>
    </rPh>
    <phoneticPr fontId="1" type="noConversion"/>
  </si>
  <si>
    <t>山田　六郎</t>
    <rPh sb="0" eb="2">
      <t>やまだ</t>
    </rPh>
    <rPh sb="3" eb="5">
      <t>ろくろう</t>
    </rPh>
    <phoneticPr fontId="1" type="noConversion"/>
  </si>
  <si>
    <t>山田　七郎</t>
    <rPh sb="0" eb="2">
      <t>やまだ</t>
    </rPh>
    <rPh sb="3" eb="4">
      <t>なな</t>
    </rPh>
    <rPh sb="4" eb="5">
      <t>ろう</t>
    </rPh>
    <phoneticPr fontId="1" type="noConversion"/>
  </si>
  <si>
    <t>山田　八郎</t>
    <rPh sb="0" eb="2">
      <t>やまだ</t>
    </rPh>
    <rPh sb="3" eb="5">
      <t>はちろう</t>
    </rPh>
    <phoneticPr fontId="1" type="noConversion"/>
  </si>
  <si>
    <t>Bsn</t>
  </si>
  <si>
    <t>St.B</t>
  </si>
  <si>
    <t>E.Hr</t>
  </si>
  <si>
    <t>郵便番号</t>
    <rPh sb="0" eb="4">
      <t>ゆうびんばんごう</t>
    </rPh>
    <phoneticPr fontId="1" type="noConversion"/>
  </si>
  <si>
    <t>編曲者がいない場合は「なし」を入力</t>
    <phoneticPr fontId="1" type="noConversion"/>
  </si>
  <si>
    <t>※申込みに際していただいた個人情報は、今大会のプログラム作成および上部大会への申請にあたっての情報以外に使用することは一切いたしません。</t>
    <rPh sb="33" eb="35">
      <t>ｼﾞｮｳﾌﾞ</t>
    </rPh>
    <rPh sb="35" eb="37">
      <t>ﾀｲｶｲ</t>
    </rPh>
    <rPh sb="39" eb="41">
      <t>ｼﾝｾｲ</t>
    </rPh>
    <phoneticPr fontId="1" type="noConversion"/>
  </si>
  <si>
    <t>掲載を希望する場合は、保護者より承諾書を取り、顧問が保管すること。</t>
    <phoneticPr fontId="1" type="noConversion"/>
  </si>
  <si>
    <t>プログラムに掲載する個人名については、掲載の希望の有無に関して、学校内で確認し、</t>
    <phoneticPr fontId="1" type="noConversion"/>
  </si>
  <si>
    <t>掲載を希望しない場合は、下の所定の欄に×印を付けること。</t>
    <phoneticPr fontId="1" type="noConversion"/>
  </si>
  <si>
    <t>出演順</t>
    <rPh sb="0" eb="2">
      <t>シュツエン</t>
    </rPh>
    <rPh sb="2" eb="3">
      <t>ジュン</t>
    </rPh>
    <phoneticPr fontId="28"/>
  </si>
  <si>
    <t>出演順</t>
    <rPh sb="0" eb="2">
      <t>シュツエン</t>
    </rPh>
    <rPh sb="2" eb="3">
      <t>ジュン</t>
    </rPh>
    <phoneticPr fontId="28"/>
  </si>
  <si>
    <t>吹連　一郎</t>
    <rPh sb="0" eb="2">
      <t>ｽｲﾚﾝ</t>
    </rPh>
    <rPh sb="3" eb="5">
      <t>いちろう</t>
    </rPh>
    <phoneticPr fontId="1" type="noConversion"/>
  </si>
  <si>
    <t>吹連　次朗</t>
    <rPh sb="0" eb="2">
      <t>すいれん</t>
    </rPh>
    <rPh sb="3" eb="5">
      <t>じろう</t>
    </rPh>
    <phoneticPr fontId="1" type="noConversion"/>
  </si>
  <si>
    <t>吹連　三郎</t>
    <rPh sb="0" eb="2">
      <t>すいれん</t>
    </rPh>
    <rPh sb="3" eb="5">
      <t>さんろう</t>
    </rPh>
    <phoneticPr fontId="1" type="noConversion"/>
  </si>
  <si>
    <t>吹連　四郎</t>
    <rPh sb="0" eb="2">
      <t>すいれん</t>
    </rPh>
    <rPh sb="3" eb="5">
      <t>しろう</t>
    </rPh>
    <phoneticPr fontId="1" type="noConversion"/>
  </si>
  <si>
    <t>吹連　五郎</t>
    <rPh sb="0" eb="2">
      <t>すいれん</t>
    </rPh>
    <rPh sb="3" eb="5">
      <t>ごろう</t>
    </rPh>
    <phoneticPr fontId="1" type="noConversion"/>
  </si>
  <si>
    <t>茨城　一郎</t>
    <rPh sb="0" eb="2">
      <t>イバラキ</t>
    </rPh>
    <rPh sb="3" eb="5">
      <t>イチロウ</t>
    </rPh>
    <phoneticPr fontId="28"/>
  </si>
  <si>
    <t>茨城　次朗</t>
    <rPh sb="0" eb="2">
      <t>いばらき</t>
    </rPh>
    <rPh sb="3" eb="5">
      <t>じろう</t>
    </rPh>
    <phoneticPr fontId="1" type="noConversion"/>
  </si>
  <si>
    <t>茨城　三郎</t>
    <rPh sb="0" eb="2">
      <t>いばらき</t>
    </rPh>
    <rPh sb="3" eb="5">
      <t>さぶろう</t>
    </rPh>
    <phoneticPr fontId="1" type="noConversion"/>
  </si>
  <si>
    <t>茨城　四郎</t>
    <rPh sb="0" eb="2">
      <t>いばらき</t>
    </rPh>
    <rPh sb="3" eb="5">
      <t>しろう</t>
    </rPh>
    <phoneticPr fontId="1" type="noConversion"/>
  </si>
  <si>
    <t>茨城　五郎</t>
    <rPh sb="0" eb="2">
      <t>いばらき</t>
    </rPh>
    <rPh sb="3" eb="5">
      <t>ごろう</t>
    </rPh>
    <phoneticPr fontId="1" type="noConversion"/>
  </si>
  <si>
    <t>茨城　六郎</t>
    <rPh sb="0" eb="2">
      <t>いばらき</t>
    </rPh>
    <rPh sb="3" eb="5">
      <t>ろくろう</t>
    </rPh>
    <phoneticPr fontId="1" type="noConversion"/>
  </si>
  <si>
    <t>茨城出版</t>
    <rPh sb="0" eb="2">
      <t>イバラキ</t>
    </rPh>
    <rPh sb="2" eb="4">
      <t>シュッパン</t>
    </rPh>
    <phoneticPr fontId="28"/>
  </si>
  <si>
    <t>打楽器は20名以内、その他は演奏人数と同数以内</t>
    <rPh sb="0" eb="3">
      <t>だがっき</t>
    </rPh>
    <rPh sb="6" eb="7">
      <t>めい</t>
    </rPh>
    <rPh sb="7" eb="9">
      <t>いない</t>
    </rPh>
    <rPh sb="12" eb="13">
      <t>た</t>
    </rPh>
    <rPh sb="14" eb="16">
      <t>ｴﾝｿｳ</t>
    </rPh>
    <rPh sb="16" eb="18">
      <t>ﾆﾝｽﾞｳ</t>
    </rPh>
    <rPh sb="17" eb="18">
      <t>ｽｳ</t>
    </rPh>
    <rPh sb="19" eb="21">
      <t>どうすう</t>
    </rPh>
    <rPh sb="21" eb="23">
      <t>いない</t>
    </rPh>
    <phoneticPr fontId="1" type="noConversion"/>
  </si>
  <si>
    <t>三重奏</t>
    <phoneticPr fontId="1" type="noConversion"/>
  </si>
  <si>
    <t>四重奏</t>
    <phoneticPr fontId="1" type="noConversion"/>
  </si>
  <si>
    <t>六重奏</t>
    <phoneticPr fontId="1" type="noConversion"/>
  </si>
  <si>
    <t>　</t>
    <phoneticPr fontId="1" type="noConversion"/>
  </si>
  <si>
    <t>数を入力してください。</t>
    <rPh sb="0" eb="1">
      <t>カズ</t>
    </rPh>
    <rPh sb="2" eb="4">
      <t>ニュウリョク</t>
    </rPh>
    <phoneticPr fontId="28"/>
  </si>
  <si>
    <t>小学生</t>
    <rPh sb="0" eb="2">
      <t>ショウガク</t>
    </rPh>
    <rPh sb="2" eb="3">
      <t>セイ</t>
    </rPh>
    <phoneticPr fontId="28"/>
  </si>
  <si>
    <t>中学校</t>
    <rPh sb="0" eb="2">
      <t>チュウガク</t>
    </rPh>
    <rPh sb="2" eb="3">
      <t>コウ</t>
    </rPh>
    <phoneticPr fontId="28"/>
  </si>
  <si>
    <t>高等学校</t>
    <rPh sb="0" eb="2">
      <t>コウトウ</t>
    </rPh>
    <rPh sb="2" eb="4">
      <t>ガッコウ</t>
    </rPh>
    <phoneticPr fontId="28"/>
  </si>
  <si>
    <t>小、大、職・一は空欄にしてください。</t>
    <rPh sb="0" eb="1">
      <t>しょう</t>
    </rPh>
    <rPh sb="2" eb="3">
      <t>だい</t>
    </rPh>
    <rPh sb="4" eb="5">
      <t>しょく</t>
    </rPh>
    <rPh sb="6" eb="7">
      <t>いち</t>
    </rPh>
    <rPh sb="8" eb="10">
      <t>くうらん</t>
    </rPh>
    <phoneticPr fontId="1" type="noConversion"/>
  </si>
  <si>
    <t>マリンバ・ティンパニ・ビブラフォン・トムトム・レインスティック・スモールマラカス</t>
    <phoneticPr fontId="28"/>
  </si>
  <si>
    <t>氏名掲載</t>
    <rPh sb="0" eb="4">
      <t>シメイケイサイ</t>
    </rPh>
    <phoneticPr fontId="28"/>
  </si>
  <si>
    <t>未出版の楽譜及び編曲楽譜あるいは出版されているレンタル楽譜で，演奏許可，</t>
    <rPh sb="0" eb="1">
      <t>ﾐ</t>
    </rPh>
    <rPh sb="1" eb="3">
      <t>ｼｭｯﾊﾟﾝ</t>
    </rPh>
    <rPh sb="8" eb="10">
      <t>ﾍﾝｷｮｸ</t>
    </rPh>
    <rPh sb="10" eb="12">
      <t>ｶﾞｸﾌ</t>
    </rPh>
    <rPh sb="16" eb="18">
      <t>ｼｭｯﾊﾟﾝ</t>
    </rPh>
    <rPh sb="27" eb="29">
      <t>ｶﾞｸﾌ</t>
    </rPh>
    <rPh sb="31" eb="33">
      <t>ｴﾝｿｳ</t>
    </rPh>
    <rPh sb="33" eb="35">
      <t>ｷｮｶ</t>
    </rPh>
    <phoneticPr fontId="1" type="noConversion"/>
  </si>
  <si>
    <t>あるいは編曲の上演奏する許可を得ているもの。</t>
  </si>
  <si>
    <t>水戸市立安紺小学校</t>
  </si>
  <si>
    <t>クラッシュシンバル、スネアドラム</t>
    <phoneticPr fontId="28"/>
  </si>
  <si>
    <t>氏名掲載</t>
    <rPh sb="0" eb="4">
      <t>ｼﾒｲｹｲｻｲ</t>
    </rPh>
    <phoneticPr fontId="1" type="noConversion"/>
  </si>
  <si>
    <t>数を入力してください。　　　　　　</t>
    <rPh sb="0" eb="1">
      <t>カズ</t>
    </rPh>
    <rPh sb="2" eb="4">
      <t>ニュウリョク</t>
    </rPh>
    <phoneticPr fontId="28"/>
  </si>
  <si>
    <t>前売入場券【小学生券】</t>
    <rPh sb="0" eb="2">
      <t>マエウ</t>
    </rPh>
    <rPh sb="2" eb="5">
      <t>ニュウジョウケン</t>
    </rPh>
    <rPh sb="6" eb="8">
      <t>ショウガク</t>
    </rPh>
    <rPh sb="8" eb="9">
      <t>セイ</t>
    </rPh>
    <rPh sb="9" eb="10">
      <t>ケン</t>
    </rPh>
    <phoneticPr fontId="28"/>
  </si>
  <si>
    <t>前売入場券【一般券】</t>
    <rPh sb="0" eb="2">
      <t>マエウ</t>
    </rPh>
    <rPh sb="2" eb="5">
      <t>ニュウジョウケン</t>
    </rPh>
    <rPh sb="6" eb="8">
      <t>イッパン</t>
    </rPh>
    <rPh sb="8" eb="9">
      <t>ケン</t>
    </rPh>
    <phoneticPr fontId="28"/>
  </si>
  <si>
    <t>（部）</t>
    <rPh sb="1" eb="2">
      <t>ブ</t>
    </rPh>
    <phoneticPr fontId="28"/>
  </si>
  <si>
    <t>（人）</t>
    <rPh sb="1" eb="2">
      <t>ニン</t>
    </rPh>
    <phoneticPr fontId="28"/>
  </si>
  <si>
    <t>　川名　孝夫　殿</t>
    <rPh sb="1" eb="3">
      <t>カワナ</t>
    </rPh>
    <rPh sb="4" eb="6">
      <t>タカオ</t>
    </rPh>
    <rPh sb="7" eb="8">
      <t>ドノ</t>
    </rPh>
    <phoneticPr fontId="28"/>
  </si>
  <si>
    <t>令和５年度茨城県アンサンブルコンテスト参加申込書について</t>
    <rPh sb="0" eb="2">
      <t>レイワ</t>
    </rPh>
    <rPh sb="3" eb="5">
      <t>ネンド</t>
    </rPh>
    <rPh sb="4" eb="5">
      <t>ド</t>
    </rPh>
    <rPh sb="5" eb="8">
      <t>イバラキケン</t>
    </rPh>
    <rPh sb="19" eb="21">
      <t>サンカ</t>
    </rPh>
    <rPh sb="21" eb="24">
      <t>モウシコミショ</t>
    </rPh>
    <phoneticPr fontId="28"/>
  </si>
  <si>
    <t>※期日厳守でお申込みください。</t>
    <rPh sb="1" eb="3">
      <t>キジツ</t>
    </rPh>
    <rPh sb="3" eb="5">
      <t>ゲンシュ</t>
    </rPh>
    <rPh sb="7" eb="9">
      <t>モウシコ</t>
    </rPh>
    <phoneticPr fontId="28"/>
  </si>
  <si>
    <t>小学生の部、大学、職場・一般の部は***を選択してください。</t>
    <rPh sb="0" eb="3">
      <t>ｼｮｳｶﾞｸｾｲ</t>
    </rPh>
    <rPh sb="4" eb="5">
      <t>ﾌﾞ</t>
    </rPh>
    <rPh sb="6" eb="8">
      <t>ﾀﾞｲｶﾞｸ</t>
    </rPh>
    <rPh sb="9" eb="11">
      <t>ｼｮｸﾊﾞ</t>
    </rPh>
    <rPh sb="12" eb="14">
      <t>ｲｯﾊﾟﾝ</t>
    </rPh>
    <rPh sb="15" eb="16">
      <t>ﾌﾞ</t>
    </rPh>
    <rPh sb="21" eb="23">
      <t>ｾﾝﾀｸ</t>
    </rPh>
    <phoneticPr fontId="1" type="noConversion"/>
  </si>
  <si>
    <t>番号のみ、ハイフンを入れて入力してください。（例　300-1111)</t>
    <phoneticPr fontId="1" type="noConversion"/>
  </si>
  <si>
    <t>所属長名ではなく、郵便物送り先の方の名前にしてください。</t>
    <phoneticPr fontId="28"/>
  </si>
  <si>
    <t>第５８回茨城県アンサンブルコンテスト参加要項６ページ、５．（３）をご参照ください。</t>
    <rPh sb="0" eb="1">
      <t>ダイ</t>
    </rPh>
    <rPh sb="3" eb="4">
      <t>カイ</t>
    </rPh>
    <rPh sb="4" eb="7">
      <t>イバラキケン</t>
    </rPh>
    <rPh sb="18" eb="20">
      <t>サンカ</t>
    </rPh>
    <rPh sb="20" eb="22">
      <t>ヨウコウ</t>
    </rPh>
    <rPh sb="34" eb="36">
      <t>サンショウ</t>
    </rPh>
    <phoneticPr fontId="28"/>
  </si>
  <si>
    <t>令和５年度　第58回茨城県アンサンブルコンテスト県大会</t>
    <rPh sb="0" eb="2">
      <t>ﾚｲﾜ</t>
    </rPh>
    <phoneticPr fontId="1" type="noConversion"/>
  </si>
  <si>
    <t>令和５年度　第58回茨城県アンサンブルコンテスト　　　　　　　　　　　　　　　　前売入場券・参加負担金等</t>
    <rPh sb="0" eb="2">
      <t>レイワ</t>
    </rPh>
    <rPh sb="3" eb="5">
      <t>ネンド</t>
    </rPh>
    <rPh sb="4" eb="5">
      <t>ド</t>
    </rPh>
    <rPh sb="5" eb="7">
      <t>ヘイネンド</t>
    </rPh>
    <rPh sb="6" eb="7">
      <t>ダイ</t>
    </rPh>
    <rPh sb="9" eb="10">
      <t>カイ</t>
    </rPh>
    <rPh sb="10" eb="13">
      <t>イバラキケン</t>
    </rPh>
    <rPh sb="40" eb="42">
      <t>マエウリ</t>
    </rPh>
    <rPh sb="42" eb="45">
      <t>ニュウジョウケン</t>
    </rPh>
    <rPh sb="46" eb="48">
      <t>サンカ</t>
    </rPh>
    <rPh sb="48" eb="51">
      <t>フタンキン</t>
    </rPh>
    <rPh sb="51" eb="52">
      <t>トウ</t>
    </rPh>
    <phoneticPr fontId="28"/>
  </si>
  <si>
    <t>アドレス</t>
    <phoneticPr fontId="1" type="noConversion"/>
  </si>
  <si>
    <t>ken-jimu@iba-sui.jp</t>
    <phoneticPr fontId="28"/>
  </si>
  <si>
    <t>アドレス</t>
    <phoneticPr fontId="28"/>
  </si>
  <si>
    <t>ken-jimu@iba-sui.jpからのメールを受信出来るように設定をお願いします。</t>
    <rPh sb="26" eb="28">
      <t>ジュシン</t>
    </rPh>
    <rPh sb="28" eb="30">
      <t>デキ</t>
    </rPh>
    <rPh sb="34" eb="36">
      <t>セッテイ</t>
    </rPh>
    <rPh sb="38" eb="39">
      <t>ネガ</t>
    </rPh>
    <phoneticPr fontId="28"/>
  </si>
  <si>
    <t>0297-63-5120</t>
    <phoneticPr fontId="28"/>
  </si>
  <si>
    <t>令和５年</t>
    <rPh sb="0" eb="2">
      <t>レイワ</t>
    </rPh>
    <rPh sb="3" eb="4">
      <t>ネン</t>
    </rPh>
    <phoneticPr fontId="28"/>
  </si>
  <si>
    <t>令和５年</t>
    <rPh sb="0" eb="2">
      <t>ﾚｲﾜ</t>
    </rPh>
    <phoneticPr fontId="1" type="noConversion"/>
  </si>
  <si>
    <t>締切：10月13日(金)午後４時</t>
    <rPh sb="0" eb="1">
      <t>シ</t>
    </rPh>
    <rPh sb="1" eb="2">
      <t>キ</t>
    </rPh>
    <rPh sb="5" eb="6">
      <t>ガツ</t>
    </rPh>
    <rPh sb="8" eb="9">
      <t>ヒ</t>
    </rPh>
    <rPh sb="10" eb="11">
      <t>キン</t>
    </rPh>
    <rPh sb="12" eb="14">
      <t>ゴゴ</t>
    </rPh>
    <rPh sb="15" eb="16">
      <t>ジ</t>
    </rPh>
    <phoneticPr fontId="28"/>
  </si>
  <si>
    <t>記入シートに入力できない持ち替えがある場合は、申込シートに赤で記入してください。</t>
    <rPh sb="0" eb="2">
      <t>キニュウ</t>
    </rPh>
    <rPh sb="6" eb="8">
      <t>ニュウリョク</t>
    </rPh>
    <rPh sb="12" eb="13">
      <t>モ</t>
    </rPh>
    <rPh sb="14" eb="15">
      <t>カ</t>
    </rPh>
    <rPh sb="19" eb="21">
      <t>バアイ</t>
    </rPh>
    <rPh sb="23" eb="25">
      <t>モウシコミ</t>
    </rPh>
    <rPh sb="29" eb="30">
      <t>アカ</t>
    </rPh>
    <rPh sb="31" eb="33">
      <t>キニュウ</t>
    </rPh>
    <phoneticPr fontId="28"/>
  </si>
  <si>
    <t>「記入シート」にご入力いただきますと、「申込書Ａ・Ｂ・Ｃ、前売入場券・参加負担金等」及び「データシート」にそれぞれ反映されます。</t>
    <rPh sb="1" eb="3">
      <t>キニュウ</t>
    </rPh>
    <rPh sb="9" eb="11">
      <t>ニュウリョク</t>
    </rPh>
    <rPh sb="20" eb="22">
      <t>モウシコミ</t>
    </rPh>
    <rPh sb="22" eb="23">
      <t>ショ</t>
    </rPh>
    <rPh sb="29" eb="31">
      <t>マエウ</t>
    </rPh>
    <rPh sb="31" eb="34">
      <t>ニュウジョウケン</t>
    </rPh>
    <rPh sb="35" eb="37">
      <t>サンカ</t>
    </rPh>
    <rPh sb="37" eb="40">
      <t>フタンキン</t>
    </rPh>
    <rPh sb="40" eb="41">
      <t>トウ</t>
    </rPh>
    <rPh sb="42" eb="43">
      <t>オヨ</t>
    </rPh>
    <rPh sb="57" eb="59">
      <t>ハンエイ</t>
    </rPh>
    <phoneticPr fontId="28"/>
  </si>
  <si>
    <t>小学生券</t>
    <rPh sb="0" eb="2">
      <t>しょうがく</t>
    </rPh>
    <rPh sb="2" eb="3">
      <t>せい</t>
    </rPh>
    <rPh sb="3" eb="4">
      <t>けん</t>
    </rPh>
    <phoneticPr fontId="1" type="noConversion"/>
  </si>
  <si>
    <t>著作権</t>
    <phoneticPr fontId="1" type="noConversion"/>
  </si>
  <si>
    <t>一般券</t>
    <rPh sb="0" eb="2">
      <t>いっぱん</t>
    </rPh>
    <rPh sb="2" eb="3">
      <t>けん</t>
    </rPh>
    <phoneticPr fontId="1" type="noConversion"/>
  </si>
  <si>
    <t>プログラム</t>
    <phoneticPr fontId="1" type="noConversion"/>
  </si>
  <si>
    <r>
      <t>このシートを入力後，ファイルを</t>
    </r>
    <r>
      <rPr>
        <b/>
        <sz val="14"/>
        <color indexed="10"/>
        <rFont val="ＭＳ Ｐゴシック"/>
        <family val="3"/>
        <charset val="128"/>
      </rPr>
      <t>ken-jimu＠iba-sui.jp</t>
    </r>
    <r>
      <rPr>
        <b/>
        <sz val="14"/>
        <color indexed="8"/>
        <rFont val="ＭＳ Ｐゴシック"/>
        <family val="3"/>
        <charset val="128"/>
      </rPr>
      <t>へ送信してください。また、申込書に職印を押印し、ＰＤＦに変換したデータをメールしてください。（書留郵送可）</t>
    </r>
    <rPh sb="6" eb="8">
      <t>ﾆｭｳﾘｮｸ</t>
    </rPh>
    <rPh sb="8" eb="9">
      <t>ｺﾞ</t>
    </rPh>
    <rPh sb="35" eb="37">
      <t>ｿｳｼﾝ</t>
    </rPh>
    <rPh sb="47" eb="50">
      <t>もうしこみしょ</t>
    </rPh>
    <rPh sb="51" eb="53">
      <t>ﾓｳｼｺﾐ</t>
    </rPh>
    <rPh sb="53" eb="55">
      <t>ｶﾝﾘｮｳ</t>
    </rPh>
    <rPh sb="62" eb="64">
      <t>へんかん</t>
    </rPh>
    <rPh sb="81" eb="83">
      <t>かきとめ</t>
    </rPh>
    <rPh sb="83" eb="85">
      <t>ゆうそう</t>
    </rPh>
    <rPh sb="85" eb="86">
      <t>か</t>
    </rPh>
    <phoneticPr fontId="1" type="noConversion"/>
  </si>
  <si>
    <t>黄色のタブ「申込書」</t>
    <rPh sb="0" eb="2">
      <t>キイロ</t>
    </rPh>
    <rPh sb="6" eb="9">
      <t>モウシコミショ</t>
    </rPh>
    <phoneticPr fontId="28"/>
  </si>
  <si>
    <r>
      <t>前売りプログラム　　　　　</t>
    </r>
    <r>
      <rPr>
        <sz val="9"/>
        <rFont val="ＭＳ Ｐ明朝"/>
        <family val="1"/>
        <charset val="128"/>
      </rPr>
      <t>（出演者には付いています</t>
    </r>
    <r>
      <rPr>
        <sz val="10"/>
        <rFont val="ＭＳ Ｐ明朝"/>
        <family val="1"/>
      </rPr>
      <t>）</t>
    </r>
    <rPh sb="0" eb="2">
      <t>マエウ</t>
    </rPh>
    <rPh sb="14" eb="17">
      <t>シュツエンシャ</t>
    </rPh>
    <rPh sb="19" eb="20">
      <t>ツ</t>
    </rPh>
    <phoneticPr fontId="28"/>
  </si>
  <si>
    <t>プルダウンから選択（下記参照）</t>
    <rPh sb="7" eb="9">
      <t>せんたく</t>
    </rPh>
    <rPh sb="10" eb="12">
      <t>かき</t>
    </rPh>
    <rPh sb="12" eb="14">
      <t>さんしょう</t>
    </rPh>
    <phoneticPr fontId="1" type="noConversion"/>
  </si>
  <si>
    <t>ken-jimu@iba-sui.jpからのメールを受信できるように設定をお願いします。</t>
    <rPh sb="26" eb="28">
      <t>じゅしん</t>
    </rPh>
    <rPh sb="34" eb="36">
      <t>せってい</t>
    </rPh>
    <rPh sb="38" eb="39">
      <t>ねが</t>
    </rPh>
    <phoneticPr fontId="1" type="noConversion"/>
  </si>
  <si>
    <t>※　３・４・５の場合は、必ず許諾書のＰＤＦを提出してください。レンタル楽譜の場合も必要です。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</si>
  <si>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①参加申込書ファイル（Excelデータ）</t>
  </si>
  <si>
    <t xml:space="preserve">③自由曲スコア表紙をPDFに変換したデータ （曲名、作曲者名、編曲者名、編成、出版社がわかるページ） </t>
    <phoneticPr fontId="28"/>
  </si>
  <si>
    <t>②職印を押印した参加申込書（PDFデータ）</t>
    <rPh sb="1" eb="3">
      <t>ショクイン</t>
    </rPh>
    <rPh sb="4" eb="6">
      <t>オウイン</t>
    </rPh>
    <rPh sb="8" eb="10">
      <t>サンカ</t>
    </rPh>
    <phoneticPr fontId="28"/>
  </si>
  <si>
    <t>●前売入場券購入をご希望の方は券種を問わずお申込みいただけます。ただし、出演する部門の開催日のみ購入が可能です。</t>
    <rPh sb="1" eb="3">
      <t>マエウ</t>
    </rPh>
    <rPh sb="3" eb="6">
      <t>ニュウジョウケン</t>
    </rPh>
    <rPh sb="43" eb="46">
      <t>カイサイビ</t>
    </rPh>
    <phoneticPr fontId="28"/>
  </si>
  <si>
    <t>●小学、大学、職・一部門については申込後の曲目変更が可能です。（詳細は参加要項14ページを参照）</t>
    <rPh sb="1" eb="3">
      <t>ショウガク</t>
    </rPh>
    <rPh sb="4" eb="5">
      <t>ダイ</t>
    </rPh>
    <rPh sb="5" eb="6">
      <t>ガク</t>
    </rPh>
    <rPh sb="7" eb="8">
      <t>ショク</t>
    </rPh>
    <rPh sb="9" eb="10">
      <t>イチ</t>
    </rPh>
    <rPh sb="10" eb="12">
      <t>ブモン</t>
    </rPh>
    <rPh sb="17" eb="19">
      <t>モウシコミ</t>
    </rPh>
    <rPh sb="19" eb="20">
      <t>ゴ</t>
    </rPh>
    <rPh sb="21" eb="23">
      <t>キョクモク</t>
    </rPh>
    <rPh sb="23" eb="25">
      <t>ヘンコウ</t>
    </rPh>
    <rPh sb="26" eb="28">
      <t>カノウ</t>
    </rPh>
    <rPh sb="32" eb="34">
      <t>ショウサイ</t>
    </rPh>
    <rPh sb="35" eb="37">
      <t>サンカ</t>
    </rPh>
    <rPh sb="37" eb="39">
      <t>ヨウコウ</t>
    </rPh>
    <rPh sb="45" eb="47">
      <t>サンショウ</t>
    </rPh>
    <phoneticPr fontId="28"/>
  </si>
  <si>
    <r>
      <t>このシートを入力後，ファイルを</t>
    </r>
    <r>
      <rPr>
        <b/>
        <sz val="14"/>
        <color indexed="10"/>
        <rFont val="ＭＳ Ｐゴシック"/>
        <family val="3"/>
        <charset val="128"/>
      </rPr>
      <t>ken-jimu＠iba-sui.jp</t>
    </r>
    <r>
      <rPr>
        <b/>
        <sz val="14"/>
        <color indexed="8"/>
        <rFont val="ＭＳ Ｐゴシック"/>
        <family val="3"/>
        <charset val="128"/>
      </rPr>
      <t>へ送信してください。また、申込書に職印を押印し、ＰＤＦに変換したデータをメールに添付してください。（書留郵送可）</t>
    </r>
    <rPh sb="6" eb="8">
      <t>ﾆｭｳﾘｮｸ</t>
    </rPh>
    <rPh sb="8" eb="9">
      <t>ｺﾞ</t>
    </rPh>
    <rPh sb="35" eb="37">
      <t>ｿｳｼﾝ</t>
    </rPh>
    <rPh sb="47" eb="50">
      <t>もうしこみしょ</t>
    </rPh>
    <rPh sb="51" eb="53">
      <t>ﾓｳｼｺﾐ</t>
    </rPh>
    <rPh sb="53" eb="55">
      <t>ｶﾝﾘｮｳ</t>
    </rPh>
    <rPh sb="62" eb="64">
      <t>へんかん</t>
    </rPh>
    <rPh sb="74" eb="76">
      <t>てんぷ</t>
    </rPh>
    <rPh sb="84" eb="86">
      <t>かきとめ</t>
    </rPh>
    <rPh sb="86" eb="88">
      <t>ゆうそう</t>
    </rPh>
    <rPh sb="88" eb="89">
      <t>か</t>
    </rPh>
    <phoneticPr fontId="1" type="noConversion"/>
  </si>
  <si>
    <t>持替2</t>
    <phoneticPr fontId="1" type="noConversion"/>
  </si>
  <si>
    <t>楽器搬入補助員人数</t>
    <phoneticPr fontId="1" type="noConversion"/>
  </si>
  <si>
    <t>氏名掲載</t>
    <phoneticPr fontId="1" type="noConversion"/>
  </si>
  <si>
    <t>例年、ピンク色の欄の未入力が多いです。記入漏れのないよう、お願いいたします。</t>
    <phoneticPr fontId="28"/>
  </si>
  <si>
    <r>
      <t>前売り入場券購入の場合は</t>
    </r>
    <r>
      <rPr>
        <b/>
        <u/>
        <sz val="12"/>
        <color rgb="FFFF0000"/>
        <rFont val="ＭＳ 明朝"/>
        <family val="1"/>
        <charset val="128"/>
      </rPr>
      <t>緑部分に520</t>
    </r>
    <r>
      <rPr>
        <sz val="12"/>
        <rFont val="ＭＳ 明朝"/>
        <family val="1"/>
        <charset val="134"/>
      </rPr>
      <t>を入力してください。</t>
    </r>
    <rPh sb="0" eb="2">
      <t>マエウ</t>
    </rPh>
    <rPh sb="3" eb="6">
      <t>ニュウジョウケン</t>
    </rPh>
    <rPh sb="6" eb="8">
      <t>コウニュウ</t>
    </rPh>
    <rPh sb="9" eb="11">
      <t>バアイ</t>
    </rPh>
    <rPh sb="12" eb="13">
      <t>ミドリ</t>
    </rPh>
    <rPh sb="13" eb="15">
      <t>ブブン</t>
    </rPh>
    <rPh sb="20" eb="22">
      <t>ニュウリョク</t>
    </rPh>
    <phoneticPr fontId="28"/>
  </si>
  <si>
    <t>この金額をお振込みください。</t>
    <rPh sb="2" eb="4">
      <t>キンガク</t>
    </rPh>
    <rPh sb="6" eb="8">
      <t>フリコ</t>
    </rPh>
    <phoneticPr fontId="28"/>
  </si>
  <si>
    <r>
      <t>　</t>
    </r>
    <r>
      <rPr>
        <sz val="11"/>
        <color rgb="FFFF0000"/>
        <rFont val="ＭＳ Ｐゴシック"/>
        <family val="3"/>
        <charset val="128"/>
      </rPr>
      <t>※フレキシブルの場合は、各パート使用する楽器に〇を付けてください。</t>
    </r>
    <rPh sb="9" eb="11">
      <t>バアイ</t>
    </rPh>
    <rPh sb="13" eb="14">
      <t>カク</t>
    </rPh>
    <rPh sb="17" eb="19">
      <t>シヨウ</t>
    </rPh>
    <rPh sb="21" eb="23">
      <t>ガッキ</t>
    </rPh>
    <rPh sb="26" eb="27">
      <t>ツ</t>
    </rPh>
    <phoneticPr fontId="28"/>
  </si>
  <si>
    <t>●締切までに以下のデータをメールに添付し、送信(ken₋jimu@iba₋sui.jp)または書留郵送(配達記録でも可)してください。(参加要項９、13ページ参照)</t>
    <rPh sb="1" eb="3">
      <t>シメキリ</t>
    </rPh>
    <rPh sb="6" eb="8">
      <t>イカ</t>
    </rPh>
    <rPh sb="17" eb="19">
      <t>テンプ</t>
    </rPh>
    <rPh sb="21" eb="23">
      <t>ソウシン</t>
    </rPh>
    <rPh sb="47" eb="49">
      <t>カキトメ</t>
    </rPh>
    <rPh sb="49" eb="51">
      <t>ユウソウ</t>
    </rPh>
    <rPh sb="52" eb="54">
      <t>ハイタツ</t>
    </rPh>
    <rPh sb="54" eb="56">
      <t>キロク</t>
    </rPh>
    <rPh sb="58" eb="59">
      <t>カ</t>
    </rPh>
    <rPh sb="68" eb="70">
      <t>サンカ</t>
    </rPh>
    <rPh sb="70" eb="72">
      <t>ヨウコウ</t>
    </rPh>
    <rPh sb="79" eb="81">
      <t>サンショウ</t>
    </rPh>
    <phoneticPr fontId="28"/>
  </si>
  <si>
    <t xml:space="preserve">④演奏許諾書（レンタル譜等）をPDFに変換したデータ </t>
    <phoneticPr fontId="28"/>
  </si>
  <si>
    <t>　※ PDFに変換できない場合は、②、③、④のコピーを、締切日までに書留郵送または特定記録で送付。その際は締切日までに県事務局に必ずご連絡ください。</t>
    <phoneticPr fontId="28"/>
  </si>
  <si>
    <t>お申込みいただいた入場券は、後日送付いたします。</t>
    <rPh sb="14" eb="16">
      <t>ゴジツ</t>
    </rPh>
    <rPh sb="16" eb="18">
      <t>ソウフ</t>
    </rPh>
    <phoneticPr fontId="28"/>
  </si>
  <si>
    <r>
      <t>小学、大学、職・一部門については参加申込締切後、</t>
    </r>
    <r>
      <rPr>
        <b/>
        <u/>
        <sz val="11"/>
        <color theme="1"/>
        <rFont val="ＭＳ Ｐゴシック"/>
        <family val="3"/>
        <charset val="128"/>
      </rPr>
      <t>実施要項データとともに払込取扱票の記入例をメールにてお送りいたします。</t>
    </r>
    <rPh sb="0" eb="2">
      <t>ショウガク</t>
    </rPh>
    <rPh sb="3" eb="4">
      <t>ダイ</t>
    </rPh>
    <rPh sb="4" eb="5">
      <t>ガク</t>
    </rPh>
    <rPh sb="6" eb="7">
      <t>ショク</t>
    </rPh>
    <rPh sb="8" eb="9">
      <t>イチ</t>
    </rPh>
    <rPh sb="9" eb="11">
      <t>ブモン</t>
    </rPh>
    <rPh sb="16" eb="18">
      <t>サンカ</t>
    </rPh>
    <rPh sb="18" eb="20">
      <t>モウシコミ</t>
    </rPh>
    <rPh sb="20" eb="22">
      <t>シメキリ</t>
    </rPh>
    <rPh sb="22" eb="23">
      <t>ゴ</t>
    </rPh>
    <rPh sb="24" eb="26">
      <t>ジッシ</t>
    </rPh>
    <rPh sb="26" eb="28">
      <t>ヨウコウ</t>
    </rPh>
    <rPh sb="35" eb="37">
      <t>ハライコミ</t>
    </rPh>
    <rPh sb="37" eb="39">
      <t>トリアツカイ</t>
    </rPh>
    <rPh sb="39" eb="40">
      <t>ヒョウ</t>
    </rPh>
    <rPh sb="41" eb="43">
      <t>キニュウ</t>
    </rPh>
    <rPh sb="43" eb="44">
      <t>レイ</t>
    </rPh>
    <rPh sb="51" eb="52">
      <t>オク</t>
    </rPh>
    <phoneticPr fontId="28"/>
  </si>
  <si>
    <t>郵便局の払込票に必要事項を記入し、こちらのExcelデータ内「前売入場券・参加負担金等」のシートに表示される合計金額を、11月10日(金)までに入金してください。</t>
    <rPh sb="0" eb="3">
      <t>ユウビンキョク</t>
    </rPh>
    <rPh sb="4" eb="7">
      <t>ハライコミヒョウ</t>
    </rPh>
    <rPh sb="8" eb="12">
      <t>ヒツヨウジコウ</t>
    </rPh>
    <rPh sb="13" eb="15">
      <t>キニュウ</t>
    </rPh>
    <phoneticPr fontId="28"/>
  </si>
  <si>
    <t>第５８回茨城県アンサンブルコンテスト参加要項４ページ、第１６条をご参照ください。</t>
    <rPh sb="27" eb="28">
      <t>ダイ</t>
    </rPh>
    <phoneticPr fontId="28"/>
  </si>
  <si>
    <t>台</t>
    <rPh sb="0" eb="1">
      <t>だい</t>
    </rPh>
    <phoneticPr fontId="1" type="noConversion"/>
  </si>
  <si>
    <t>大ホール搬入口を使用→</t>
    <rPh sb="0" eb="1">
      <t>だい</t>
    </rPh>
    <rPh sb="4" eb="6">
      <t>はんにゅう</t>
    </rPh>
    <rPh sb="6" eb="7">
      <t>ぐち</t>
    </rPh>
    <rPh sb="8" eb="10">
      <t>しよう</t>
    </rPh>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</si>
</sst>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人&quot;"/>
    <numFmt numFmtId="177" formatCode="h:mm;@"/>
    <numFmt numFmtId="178" formatCode="#&quot;（Ａ）&quot;"/>
    <numFmt numFmtId="179" formatCode="#&quot; 重奏&quot;"/>
    <numFmt numFmtId="180" formatCode="#,##0_ "/>
    <numFmt numFmtId="181" formatCode="&quot;〒&quot;###&quot;-&quot;####"/>
    <numFmt numFmtId="182" formatCode="#&quot;月&quot;"/>
    <numFmt numFmtId="183" formatCode="#&quot;日&quot;"/>
    <numFmt numFmtId="184" formatCode="0&quot;部&quot;"/>
  </numFmts>
  <fonts count="82" x14ac:knownFonts="1">
    <font>
      <sz val="11"/>
      <name val="ＭＳ Ｐゴシック"/>
      <family val="3"/>
      <charset val="128"/>
    </font>
    <font>
      <sz val="9"/>
      <name val="ＭＳ Ｐゴシック"/>
      <family val="3"/>
      <charset val="128"/>
    </font>
    <font>
      <sz val="11"/>
      <name val="ＭＳ Ｐゴシック"/>
      <family val="3"/>
      <charset val="128"/>
    </font>
    <font>
      <b/>
      <sz val="18"/>
      <color indexed="39"/>
      <name val="ＭＳ Ｐゴシック"/>
      <family val="3"/>
      <charset val="128"/>
    </font>
    <font>
      <b/>
      <sz val="11"/>
      <color indexed="10"/>
      <name val="ＭＳ Ｐゴシック"/>
      <family val="3"/>
      <charset val="128"/>
    </font>
    <font>
      <b/>
      <sz val="18"/>
      <color indexed="10"/>
      <name val="ＭＳ Ｐ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sz val="10"/>
      <name val="ＭＳ 明朝"/>
      <family val="1"/>
      <charset val="134"/>
    </font>
    <font>
      <sz val="16"/>
      <name val="ＭＳ Ｐ明朝"/>
      <family val="1"/>
      <charset val="134"/>
    </font>
    <font>
      <sz val="11"/>
      <name val="ＭＳ 明朝"/>
      <family val="1"/>
      <charset val="134"/>
    </font>
    <font>
      <sz val="10"/>
      <name val="ＭＳ Ｐ明朝"/>
      <family val="1"/>
      <charset val="134"/>
    </font>
    <font>
      <sz val="8"/>
      <name val="ＭＳ Ｐ明朝"/>
      <family val="1"/>
      <charset val="134"/>
    </font>
    <font>
      <sz val="9"/>
      <name val="ＭＳ 明朝"/>
      <family val="1"/>
      <charset val="134"/>
    </font>
    <font>
      <sz val="11"/>
      <name val="ＭＳ Ｐ明朝"/>
      <family val="1"/>
      <charset val="134"/>
    </font>
    <font>
      <sz val="12"/>
      <name val="ＭＳ Ｐ明朝"/>
      <family val="1"/>
      <charset val="134"/>
    </font>
    <font>
      <sz val="8"/>
      <name val="ＭＳ 明朝"/>
      <family val="1"/>
      <charset val="134"/>
    </font>
    <font>
      <sz val="9"/>
      <name val="ＭＳ Ｐ明朝"/>
      <family val="1"/>
      <charset val="134"/>
    </font>
    <font>
      <sz val="10"/>
      <name val="ＭＳ ゴシック"/>
      <family val="3"/>
      <charset val="134"/>
    </font>
    <font>
      <sz val="11"/>
      <name val="ＭＳ ゴシック"/>
      <family val="3"/>
      <charset val="134"/>
    </font>
    <font>
      <b/>
      <sz val="18"/>
      <name val="ＭＳ Ｐゴシック"/>
      <family val="3"/>
      <charset val="128"/>
    </font>
    <font>
      <b/>
      <sz val="18"/>
      <color indexed="52"/>
      <name val="ＭＳ Ｐゴシック"/>
      <family val="3"/>
      <charset val="128"/>
    </font>
    <font>
      <b/>
      <sz val="8"/>
      <color indexed="10"/>
      <name val="ＭＳ Ｐゴシック"/>
      <family val="3"/>
      <charset val="128"/>
    </font>
    <font>
      <sz val="11"/>
      <name val="HG正楷書体-PRO"/>
      <family val="4"/>
      <charset val="128"/>
    </font>
    <font>
      <sz val="10"/>
      <color indexed="39"/>
      <name val="ＭＳ Ｐゴシック"/>
      <family val="3"/>
      <charset val="128"/>
    </font>
    <font>
      <u/>
      <sz val="10"/>
      <color indexed="39"/>
      <name val="ＭＳ Ｐゴシック"/>
      <family val="3"/>
      <charset val="128"/>
    </font>
    <font>
      <u/>
      <sz val="11"/>
      <color theme="10"/>
      <name val="ＭＳ Ｐゴシック"/>
      <family val="3"/>
      <charset val="128"/>
    </font>
    <font>
      <sz val="6"/>
      <name val="ＭＳ Ｐゴシック"/>
      <family val="3"/>
      <charset val="128"/>
    </font>
    <font>
      <sz val="14"/>
      <name val="ＭＳ Ｐゴシック"/>
      <family val="3"/>
      <charset val="128"/>
    </font>
    <font>
      <b/>
      <u/>
      <sz val="18"/>
      <name val="ＭＳ Ｐゴシック"/>
      <family val="3"/>
      <charset val="128"/>
    </font>
    <font>
      <sz val="12"/>
      <name val="ＭＳ 明朝"/>
      <family val="1"/>
      <charset val="134"/>
    </font>
    <font>
      <b/>
      <sz val="14"/>
      <name val="ＭＳ Ｐゴシック"/>
      <family val="3"/>
      <charset val="128"/>
    </font>
    <font>
      <sz val="11"/>
      <name val="ＭＳ Ｐ明朝"/>
      <family val="1"/>
      <charset val="128"/>
    </font>
    <font>
      <sz val="12"/>
      <name val="ＭＳ 明朝"/>
      <family val="1"/>
      <charset val="128"/>
    </font>
    <font>
      <b/>
      <sz val="16"/>
      <name val="ＭＳ Ｐ明朝"/>
      <family val="1"/>
      <charset val="128"/>
    </font>
    <font>
      <sz val="11"/>
      <name val="ＭＳ 明朝"/>
      <family val="1"/>
      <charset val="128"/>
    </font>
    <font>
      <sz val="10"/>
      <name val="ＭＳ Ｐ明朝"/>
      <family val="1"/>
      <charset val="128"/>
    </font>
    <font>
      <b/>
      <sz val="20"/>
      <name val="ＭＳ Ｐ明朝"/>
      <family val="1"/>
      <charset val="128"/>
    </font>
    <font>
      <sz val="12"/>
      <name val="ＭＳ Ｐ明朝"/>
      <family val="1"/>
      <charset val="128"/>
    </font>
    <font>
      <sz val="10"/>
      <name val="ＭＳ 明朝"/>
      <family val="1"/>
      <charset val="128"/>
    </font>
    <font>
      <sz val="12"/>
      <name val="ＭＳ ゴシック"/>
      <family val="3"/>
      <charset val="134"/>
    </font>
    <font>
      <sz val="12"/>
      <name val="ＭＳ Ｐゴシック"/>
      <family val="3"/>
      <charset val="128"/>
    </font>
    <font>
      <b/>
      <sz val="11"/>
      <color rgb="FFFF0000"/>
      <name val="ＭＳ Ｐゴシック"/>
      <family val="3"/>
      <charset val="128"/>
    </font>
    <font>
      <i/>
      <sz val="11"/>
      <name val="ＭＳ Ｐゴシック"/>
      <family val="3"/>
      <charset val="128"/>
    </font>
    <font>
      <sz val="11"/>
      <color theme="0"/>
      <name val="ＭＳ Ｐゴシック"/>
      <family val="3"/>
      <charset val="128"/>
    </font>
    <font>
      <u/>
      <sz val="11"/>
      <color theme="11"/>
      <name val="ＭＳ Ｐゴシック"/>
      <family val="3"/>
      <charset val="128"/>
    </font>
    <font>
      <b/>
      <sz val="9"/>
      <name val="ＭＳ Ｐゴシック"/>
      <family val="3"/>
      <charset val="128"/>
    </font>
    <font>
      <sz val="11"/>
      <color rgb="FFFF0000"/>
      <name val="ＭＳ Ｐゴシック"/>
      <family val="3"/>
      <charset val="128"/>
    </font>
    <font>
      <b/>
      <sz val="15"/>
      <color theme="1"/>
      <name val="ＭＳ Ｐゴシック"/>
      <family val="3"/>
      <charset val="128"/>
    </font>
    <font>
      <b/>
      <sz val="15"/>
      <color indexed="10"/>
      <name val="ＭＳ Ｐゴシック"/>
      <family val="3"/>
      <charset val="128"/>
    </font>
    <font>
      <b/>
      <sz val="15"/>
      <color indexed="8"/>
      <name val="ＭＳ Ｐゴシック"/>
      <family val="3"/>
      <charset val="128"/>
    </font>
    <font>
      <b/>
      <sz val="15"/>
      <color rgb="FFFF0000"/>
      <name val="ＭＳ Ｐゴシック"/>
      <family val="3"/>
      <charset val="128"/>
    </font>
    <font>
      <b/>
      <sz val="16"/>
      <name val="ＭＳ Ｐゴシック"/>
      <family val="3"/>
      <charset val="128"/>
    </font>
    <font>
      <sz val="11"/>
      <color rgb="FF99FFCC"/>
      <name val="ＭＳ Ｐゴシック"/>
      <family val="3"/>
      <charset val="128"/>
    </font>
    <font>
      <b/>
      <sz val="18"/>
      <color rgb="FF99FFCC"/>
      <name val="ＭＳ Ｐゴシック"/>
      <family val="3"/>
      <charset val="128"/>
    </font>
    <font>
      <b/>
      <sz val="8"/>
      <color rgb="FF99FFCC"/>
      <name val="ＭＳ Ｐゴシック"/>
      <family val="3"/>
      <charset val="128"/>
    </font>
    <font>
      <sz val="10.5"/>
      <color rgb="FF99FFCC"/>
      <name val="ＭＳ Ｐゴシック"/>
      <family val="3"/>
      <charset val="128"/>
    </font>
    <font>
      <sz val="9"/>
      <color theme="1"/>
      <name val="ＭＳ Ｐゴシック"/>
      <family val="3"/>
      <charset val="128"/>
    </font>
    <font>
      <sz val="11"/>
      <color theme="1"/>
      <name val="ＭＳ Ｐゴシック"/>
      <family val="3"/>
      <charset val="128"/>
    </font>
    <font>
      <b/>
      <sz val="18"/>
      <color theme="1"/>
      <name val="ＭＳ Ｐゴシック"/>
      <family val="3"/>
      <charset val="128"/>
    </font>
    <font>
      <sz val="10.5"/>
      <color theme="1"/>
      <name val="ＭＳ Ｐゴシック"/>
      <family val="3"/>
      <charset val="128"/>
    </font>
    <font>
      <b/>
      <sz val="11"/>
      <color theme="1"/>
      <name val="ＭＳ Ｐゴシック"/>
      <family val="3"/>
      <charset val="128"/>
    </font>
    <font>
      <sz val="8"/>
      <name val="ＭＳ Ｐゴシック"/>
      <family val="3"/>
      <charset val="128"/>
    </font>
    <font>
      <b/>
      <sz val="14"/>
      <color theme="1"/>
      <name val="ＭＳ Ｐゴシック"/>
      <family val="3"/>
      <charset val="128"/>
    </font>
    <font>
      <b/>
      <sz val="14"/>
      <color indexed="10"/>
      <name val="ＭＳ Ｐゴシック"/>
      <family val="3"/>
      <charset val="128"/>
    </font>
    <font>
      <b/>
      <sz val="14"/>
      <color indexed="8"/>
      <name val="ＭＳ Ｐゴシック"/>
      <family val="3"/>
      <charset val="128"/>
    </font>
    <font>
      <b/>
      <sz val="14"/>
      <color rgb="FFFF0000"/>
      <name val="ＭＳ Ｐゴシック"/>
      <family val="3"/>
      <charset val="128"/>
    </font>
    <font>
      <b/>
      <sz val="12"/>
      <color theme="1"/>
      <name val="ＭＳ Ｐゴシック"/>
      <family val="3"/>
      <charset val="128"/>
    </font>
    <font>
      <sz val="10.5"/>
      <color rgb="FFFFFF00"/>
      <name val="ＭＳ Ｐゴシック"/>
      <family val="3"/>
      <charset val="128"/>
    </font>
    <font>
      <b/>
      <u/>
      <sz val="11"/>
      <color theme="1"/>
      <name val="ＭＳ Ｐゴシック"/>
      <family val="3"/>
      <charset val="128"/>
    </font>
    <font>
      <sz val="16"/>
      <name val="ＭＳ 明朝"/>
      <family val="1"/>
      <charset val="134"/>
    </font>
    <font>
      <sz val="16"/>
      <name val="ＭＳ 明朝"/>
      <family val="1"/>
      <charset val="128"/>
    </font>
    <font>
      <b/>
      <sz val="11"/>
      <color rgb="FFFF0000"/>
      <name val="BIZ UDPゴシック"/>
      <family val="3"/>
      <charset val="128"/>
    </font>
    <font>
      <b/>
      <sz val="12"/>
      <name val="ＭＳ 明朝"/>
      <family val="1"/>
      <charset val="128"/>
    </font>
    <font>
      <b/>
      <u/>
      <sz val="11"/>
      <color rgb="FFFF0000"/>
      <name val="ＭＳ Ｐゴシック"/>
      <family val="3"/>
      <charset val="128"/>
    </font>
    <font>
      <sz val="10.5"/>
      <color rgb="FFFF0000"/>
      <name val="ＭＳ Ｐゴシック"/>
      <family val="3"/>
      <charset val="128"/>
    </font>
    <font>
      <sz val="10"/>
      <name val="ＭＳ Ｐ明朝"/>
      <family val="1"/>
    </font>
    <font>
      <sz val="9"/>
      <name val="ＭＳ Ｐ明朝"/>
      <family val="1"/>
      <charset val="128"/>
    </font>
    <font>
      <sz val="12"/>
      <color theme="1"/>
      <name val="ＭＳ Ｐゴシック"/>
      <family val="3"/>
      <charset val="128"/>
    </font>
    <font>
      <b/>
      <u/>
      <sz val="12"/>
      <color rgb="FFFF0000"/>
      <name val="ＭＳ 明朝"/>
      <family val="1"/>
      <charset val="128"/>
    </font>
    <font>
      <sz val="10"/>
      <color theme="1"/>
      <name val="ＭＳ Ｐゴシック"/>
      <family val="3"/>
      <charset val="128"/>
    </font>
  </fonts>
  <fills count="19">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125">
        <fgColor indexed="41"/>
        <bgColor indexed="9"/>
      </patternFill>
    </fill>
    <fill>
      <patternFill patternType="solid">
        <fgColor indexed="43"/>
        <bgColor indexed="64"/>
      </patternFill>
    </fill>
    <fill>
      <patternFill patternType="gray125">
        <fgColor indexed="41"/>
        <bgColor rgb="FFCCFFFF"/>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rgb="FFFF0000"/>
        <bgColor indexed="64"/>
      </patternFill>
    </fill>
    <fill>
      <patternFill patternType="solid">
        <fgColor theme="3" tint="0.39997558519241921"/>
        <bgColor indexed="64"/>
      </patternFill>
    </fill>
    <fill>
      <patternFill patternType="solid">
        <fgColor rgb="FFFFCCFF"/>
        <bgColor indexed="64"/>
      </patternFill>
    </fill>
    <fill>
      <patternFill patternType="solid">
        <fgColor theme="8" tint="0.59999389629810485"/>
        <bgColor indexed="64"/>
      </patternFill>
    </fill>
    <fill>
      <patternFill patternType="solid">
        <fgColor rgb="FFCCFFFF"/>
        <bgColor indexed="64"/>
      </patternFill>
    </fill>
    <fill>
      <patternFill patternType="solid">
        <fgColor rgb="FF99FF99"/>
        <bgColor indexed="64"/>
      </patternFill>
    </fill>
    <fill>
      <patternFill patternType="solid">
        <fgColor rgb="FF92D050"/>
        <bgColor indexed="64"/>
      </patternFill>
    </fill>
    <fill>
      <patternFill patternType="solid">
        <fgColor theme="9" tint="0.59999389629810485"/>
        <bgColor indexed="64"/>
      </patternFill>
    </fill>
  </fills>
  <borders count="1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hair">
        <color auto="1"/>
      </left>
      <right style="hair">
        <color auto="1"/>
      </right>
      <top style="hair">
        <color auto="1"/>
      </top>
      <bottom style="hair">
        <color auto="1"/>
      </bottom>
      <diagonal/>
    </border>
    <border>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hair">
        <color auto="1"/>
      </top>
      <bottom style="thin">
        <color auto="1"/>
      </bottom>
      <diagonal/>
    </border>
    <border>
      <left/>
      <right/>
      <top style="thin">
        <color auto="1"/>
      </top>
      <bottom style="thin">
        <color auto="1"/>
      </bottom>
      <diagonal/>
    </border>
    <border>
      <left style="hair">
        <color auto="1"/>
      </left>
      <right/>
      <top/>
      <bottom/>
      <diagonal/>
    </border>
    <border>
      <left/>
      <right style="medium">
        <color auto="1"/>
      </right>
      <top style="thin">
        <color auto="1"/>
      </top>
      <bottom style="thin">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hair">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medium">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auto="1"/>
      </left>
      <right style="medium">
        <color auto="1"/>
      </right>
      <top style="medium">
        <color auto="1"/>
      </top>
      <bottom style="thin">
        <color auto="1"/>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hair">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bottom style="hair">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thin">
        <color auto="1"/>
      </top>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right style="thin">
        <color rgb="FF000000"/>
      </right>
      <top style="thin">
        <color auto="1"/>
      </top>
      <bottom style="thin">
        <color auto="1"/>
      </bottom>
      <diagonal/>
    </border>
    <border>
      <left/>
      <right style="medium">
        <color rgb="FF000000"/>
      </right>
      <top style="thin">
        <color auto="1"/>
      </top>
      <bottom style="thin">
        <color auto="1"/>
      </bottom>
      <diagonal/>
    </border>
    <border>
      <left style="thin">
        <color rgb="FF000000"/>
      </left>
      <right/>
      <top style="thin">
        <color auto="1"/>
      </top>
      <bottom style="thin">
        <color auto="1"/>
      </bottom>
      <diagonal/>
    </border>
    <border>
      <left/>
      <right/>
      <top style="hair">
        <color auto="1"/>
      </top>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thin">
        <color auto="1"/>
      </top>
      <bottom style="hair">
        <color auto="1"/>
      </bottom>
      <diagonal/>
    </border>
    <border>
      <left style="thin">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medium">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diagonal/>
    </border>
    <border>
      <left style="thin">
        <color auto="1"/>
      </left>
      <right style="medium">
        <color auto="1"/>
      </right>
      <top/>
      <bottom/>
      <diagonal/>
    </border>
    <border>
      <left style="medium">
        <color auto="1"/>
      </left>
      <right style="medium">
        <color auto="1"/>
      </right>
      <top/>
      <bottom/>
      <diagonal/>
    </border>
    <border>
      <left style="hair">
        <color auto="1"/>
      </left>
      <right/>
      <top style="hair">
        <color auto="1"/>
      </top>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top style="hair">
        <color auto="1"/>
      </top>
      <bottom style="medium">
        <color auto="1"/>
      </bottom>
      <diagonal/>
    </border>
    <border>
      <left/>
      <right style="hair">
        <color auto="1"/>
      </right>
      <top style="hair">
        <color auto="1"/>
      </top>
      <bottom/>
      <diagonal/>
    </border>
    <border>
      <left style="medium">
        <color indexed="64"/>
      </left>
      <right/>
      <top style="thin">
        <color indexed="64"/>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style="hair">
        <color auto="1"/>
      </bottom>
      <diagonal/>
    </border>
  </borders>
  <cellStyleXfs count="33">
    <xf numFmtId="0" fontId="0" fillId="0" borderId="0">
      <alignment vertical="center"/>
    </xf>
    <xf numFmtId="0" fontId="2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cellStyleXfs>
  <cellXfs count="890">
    <xf numFmtId="0" fontId="0" fillId="0" borderId="0" xfId="0">
      <alignment vertical="center"/>
    </xf>
    <xf numFmtId="0" fontId="2" fillId="0" borderId="0" xfId="0" applyFont="1">
      <alignment vertical="center"/>
    </xf>
    <xf numFmtId="0" fontId="2" fillId="2" borderId="0" xfId="0" applyFont="1" applyFill="1" applyProtection="1">
      <alignment vertical="center"/>
      <protection locked="0"/>
    </xf>
    <xf numFmtId="0" fontId="2" fillId="2" borderId="0" xfId="0" applyFont="1" applyFill="1">
      <alignment vertical="center"/>
    </xf>
    <xf numFmtId="0" fontId="3" fillId="2" borderId="0" xfId="0" applyFont="1" applyFill="1" applyAlignment="1">
      <alignment horizontal="center" vertical="center"/>
    </xf>
    <xf numFmtId="0" fontId="7" fillId="0" borderId="0" xfId="0" applyFont="1">
      <alignment vertical="center"/>
    </xf>
    <xf numFmtId="0" fontId="7" fillId="2" borderId="0" xfId="0" applyFont="1" applyFill="1">
      <alignment vertical="center"/>
    </xf>
    <xf numFmtId="0" fontId="7" fillId="0" borderId="1" xfId="0" applyFont="1" applyBorder="1">
      <alignment vertical="center"/>
    </xf>
    <xf numFmtId="0" fontId="8" fillId="2" borderId="0" xfId="0" applyFont="1" applyFill="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177" fontId="7" fillId="0" borderId="0" xfId="0" applyNumberFormat="1" applyFont="1">
      <alignment vertical="center"/>
    </xf>
    <xf numFmtId="0" fontId="9" fillId="0" borderId="0" xfId="0" applyFont="1">
      <alignment vertical="center"/>
    </xf>
    <xf numFmtId="0" fontId="9" fillId="0" borderId="0" xfId="0" applyFont="1" applyProtection="1">
      <alignment vertical="center"/>
      <protection locked="0"/>
    </xf>
    <xf numFmtId="0" fontId="22" fillId="2" borderId="0" xfId="0" applyFont="1" applyFill="1" applyAlignment="1">
      <alignment horizontal="center" vertical="center"/>
    </xf>
    <xf numFmtId="0" fontId="23" fillId="2" borderId="0" xfId="0" applyFont="1" applyFill="1">
      <alignment vertical="center"/>
    </xf>
    <xf numFmtId="0" fontId="9" fillId="0" borderId="0" xfId="0" applyFo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vertical="center" shrinkToFit="1"/>
      <protection locked="0"/>
    </xf>
    <xf numFmtId="0" fontId="11" fillId="0" borderId="0" xfId="0" applyFont="1" applyProtection="1">
      <alignment vertical="center"/>
      <protection locked="0"/>
    </xf>
    <xf numFmtId="0" fontId="9" fillId="0" borderId="0" xfId="0" applyFont="1" applyAlignment="1" applyProtection="1">
      <alignment horizontal="center" vertical="center"/>
      <protection locked="0"/>
    </xf>
    <xf numFmtId="0" fontId="12" fillId="0" borderId="5" xfId="0" applyFont="1" applyBorder="1" applyProtection="1">
      <alignment vertical="center"/>
      <protection hidden="1"/>
    </xf>
    <xf numFmtId="0" fontId="13" fillId="0" borderId="6" xfId="0" applyFont="1" applyBorder="1" applyAlignment="1" applyProtection="1">
      <alignment horizontal="right" vertical="center" shrinkToFit="1"/>
      <protection hidden="1"/>
    </xf>
    <xf numFmtId="0" fontId="14"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8" xfId="0" applyFont="1" applyBorder="1" applyProtection="1">
      <alignment vertical="center"/>
      <protection hidden="1"/>
    </xf>
    <xf numFmtId="0" fontId="9" fillId="0" borderId="9" xfId="0" applyFont="1" applyBorder="1" applyAlignment="1" applyProtection="1">
      <alignment horizontal="right" vertical="center" shrinkToFit="1"/>
      <protection hidden="1"/>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1" fillId="0" borderId="0" xfId="0" applyFont="1" applyAlignment="1" applyProtection="1">
      <alignment horizontal="left" vertical="center" indent="1"/>
      <protection locked="0"/>
    </xf>
    <xf numFmtId="0" fontId="11" fillId="0" borderId="0" xfId="0" applyFont="1" applyAlignment="1" applyProtection="1">
      <alignment horizontal="center" vertical="center"/>
      <protection locked="0"/>
    </xf>
    <xf numFmtId="0" fontId="9" fillId="0" borderId="19" xfId="0" applyFont="1" applyBorder="1" applyAlignment="1" applyProtection="1">
      <alignment horizontal="center" vertical="top" shrinkToFit="1"/>
      <protection hidden="1"/>
    </xf>
    <xf numFmtId="0" fontId="19" fillId="0" borderId="5" xfId="0" applyFont="1" applyBorder="1" applyProtection="1">
      <alignment vertical="center"/>
      <protection hidden="1"/>
    </xf>
    <xf numFmtId="0" fontId="19" fillId="0" borderId="17" xfId="0" applyFont="1" applyBorder="1" applyAlignment="1" applyProtection="1">
      <alignment horizontal="center" vertical="center"/>
      <protection hidden="1"/>
    </xf>
    <xf numFmtId="0" fontId="20" fillId="0" borderId="0" xfId="0" applyFont="1" applyProtection="1">
      <alignment vertical="center"/>
      <protection hidden="1"/>
    </xf>
    <xf numFmtId="0" fontId="20"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182" fontId="20" fillId="0" borderId="0" xfId="0" applyNumberFormat="1" applyFont="1" applyAlignment="1" applyProtection="1">
      <alignment horizontal="center" vertical="center"/>
      <protection hidden="1"/>
    </xf>
    <xf numFmtId="0" fontId="24" fillId="0" borderId="17" xfId="0" applyFont="1" applyBorder="1" applyAlignment="1" applyProtection="1">
      <alignment horizontal="center" vertical="center"/>
      <protection hidden="1"/>
    </xf>
    <xf numFmtId="183" fontId="20" fillId="0" borderId="17" xfId="0" applyNumberFormat="1" applyFont="1" applyBorder="1" applyAlignment="1" applyProtection="1">
      <alignment horizontal="center" vertical="center"/>
      <protection hidden="1"/>
    </xf>
    <xf numFmtId="183" fontId="20" fillId="0" borderId="0" xfId="0" applyNumberFormat="1" applyFont="1" applyProtection="1">
      <alignment vertical="center"/>
      <protection locked="0"/>
    </xf>
    <xf numFmtId="0" fontId="19" fillId="0" borderId="20" xfId="0" applyFont="1" applyBorder="1" applyAlignment="1" applyProtection="1">
      <alignment horizontal="center" vertical="center"/>
      <protection hidden="1"/>
    </xf>
    <xf numFmtId="0" fontId="9" fillId="0" borderId="21" xfId="0" applyFont="1" applyBorder="1" applyAlignment="1" applyProtection="1">
      <alignment horizontal="center" vertical="center"/>
      <protection hidden="1"/>
    </xf>
    <xf numFmtId="0" fontId="19" fillId="0" borderId="20" xfId="0" applyFont="1" applyBorder="1" applyProtection="1">
      <alignment vertical="center"/>
      <protection hidden="1"/>
    </xf>
    <xf numFmtId="0" fontId="9" fillId="0" borderId="20" xfId="0" applyFont="1" applyBorder="1" applyAlignment="1" applyProtection="1">
      <alignment horizontal="center" vertical="center"/>
      <protection locked="0"/>
    </xf>
    <xf numFmtId="0" fontId="9" fillId="0" borderId="20" xfId="0" applyFont="1" applyBorder="1" applyProtection="1">
      <alignment vertical="center"/>
      <protection hidden="1"/>
    </xf>
    <xf numFmtId="0" fontId="3" fillId="0" borderId="0" xfId="0" applyFont="1" applyProtection="1">
      <alignment vertical="center"/>
      <protection hidden="1"/>
    </xf>
    <xf numFmtId="0" fontId="2" fillId="0" borderId="0" xfId="0" applyFont="1" applyProtection="1">
      <alignment vertical="center"/>
      <protection hidden="1"/>
    </xf>
    <xf numFmtId="0" fontId="2" fillId="0" borderId="2" xfId="0" applyFont="1" applyBorder="1" applyAlignment="1" applyProtection="1">
      <alignment horizontal="center" vertical="center" wrapText="1"/>
      <protection hidden="1"/>
    </xf>
    <xf numFmtId="0" fontId="2" fillId="0" borderId="27" xfId="0" applyFont="1" applyBorder="1" applyAlignment="1" applyProtection="1">
      <alignment horizontal="center" vertical="center" wrapText="1"/>
      <protection hidden="1"/>
    </xf>
    <xf numFmtId="0" fontId="2" fillId="0" borderId="28" xfId="0" applyFont="1" applyBorder="1" applyAlignment="1" applyProtection="1">
      <alignment horizontal="center" vertical="center" wrapText="1"/>
      <protection hidden="1"/>
    </xf>
    <xf numFmtId="0" fontId="2" fillId="0" borderId="29" xfId="0" applyFont="1" applyBorder="1" applyAlignment="1" applyProtection="1">
      <alignment horizontal="center" vertical="center" wrapText="1"/>
      <protection hidden="1"/>
    </xf>
    <xf numFmtId="0" fontId="2" fillId="0" borderId="30" xfId="0" applyFont="1" applyBorder="1" applyAlignment="1" applyProtection="1">
      <alignment horizontal="center" vertical="center" wrapText="1"/>
      <protection hidden="1"/>
    </xf>
    <xf numFmtId="0" fontId="2" fillId="0" borderId="31" xfId="0" applyFont="1" applyBorder="1" applyAlignment="1" applyProtection="1">
      <alignment horizontal="center" vertical="center" wrapText="1"/>
      <protection hidden="1"/>
    </xf>
    <xf numFmtId="0" fontId="7" fillId="6" borderId="0" xfId="0" applyFont="1" applyFill="1" applyAlignment="1" applyProtection="1">
      <alignment horizontal="center" vertical="center" shrinkToFit="1"/>
      <protection locked="0"/>
    </xf>
    <xf numFmtId="0" fontId="19" fillId="0" borderId="0" xfId="0" applyFont="1" applyAlignment="1" applyProtection="1">
      <alignment horizontal="center" vertical="center"/>
      <protection hidden="1"/>
    </xf>
    <xf numFmtId="0" fontId="11"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Alignment="1" applyProtection="1">
      <alignment horizontal="center" vertical="center" shrinkToFit="1"/>
      <protection hidden="1"/>
    </xf>
    <xf numFmtId="0" fontId="13" fillId="0" borderId="0" xfId="0" applyFont="1" applyAlignment="1" applyProtection="1">
      <alignment horizontal="center" vertical="center" shrinkToFit="1"/>
      <protection hidden="1"/>
    </xf>
    <xf numFmtId="0" fontId="17" fillId="0" borderId="0" xfId="0" applyFont="1" applyAlignment="1" applyProtection="1">
      <alignment horizontal="center" vertical="center" shrinkToFit="1"/>
      <protection hidden="1"/>
    </xf>
    <xf numFmtId="0" fontId="18" fillId="0" borderId="0" xfId="0" applyFont="1" applyAlignment="1" applyProtection="1">
      <alignment horizontal="left" vertical="center"/>
      <protection hidden="1"/>
    </xf>
    <xf numFmtId="0" fontId="11" fillId="0" borderId="0" xfId="0" applyFont="1" applyAlignment="1" applyProtection="1">
      <alignment horizontal="left" vertical="center" indent="1"/>
      <protection hidden="1"/>
    </xf>
    <xf numFmtId="0" fontId="11" fillId="0" borderId="0" xfId="0" applyFont="1" applyAlignment="1" applyProtection="1">
      <alignment horizontal="center" vertical="center"/>
      <protection hidden="1"/>
    </xf>
    <xf numFmtId="183" fontId="20" fillId="0" borderId="0" xfId="0" applyNumberFormat="1" applyFont="1" applyProtection="1">
      <alignment vertical="center"/>
      <protection hidden="1"/>
    </xf>
    <xf numFmtId="183" fontId="20" fillId="0" borderId="17" xfId="0" applyNumberFormat="1" applyFont="1" applyBorder="1" applyProtection="1">
      <alignment vertical="center"/>
      <protection hidden="1"/>
    </xf>
    <xf numFmtId="0" fontId="0" fillId="0" borderId="28" xfId="0" applyBorder="1" applyAlignment="1" applyProtection="1">
      <alignment horizontal="center" vertical="center" wrapText="1"/>
      <protection hidden="1"/>
    </xf>
    <xf numFmtId="0" fontId="0" fillId="0" borderId="39" xfId="0" applyBorder="1" applyAlignment="1" applyProtection="1">
      <alignment horizontal="center" vertical="center" wrapText="1"/>
      <protection hidden="1"/>
    </xf>
    <xf numFmtId="0" fontId="0" fillId="0" borderId="40" xfId="0" applyBorder="1" applyAlignment="1" applyProtection="1">
      <alignment horizontal="center" vertical="center" wrapText="1"/>
      <protection hidden="1"/>
    </xf>
    <xf numFmtId="0" fontId="0" fillId="0" borderId="30" xfId="0" applyBorder="1" applyAlignment="1" applyProtection="1">
      <alignment horizontal="center" vertical="center" wrapText="1"/>
      <protection hidden="1"/>
    </xf>
    <xf numFmtId="183" fontId="20" fillId="0" borderId="46" xfId="0" applyNumberFormat="1" applyFont="1" applyBorder="1" applyProtection="1">
      <alignment vertical="center"/>
      <protection hidden="1"/>
    </xf>
    <xf numFmtId="0" fontId="0" fillId="0" borderId="2" xfId="0" applyBorder="1" applyAlignment="1" applyProtection="1">
      <alignment horizontal="center" vertical="center" wrapText="1"/>
      <protection hidden="1"/>
    </xf>
    <xf numFmtId="0" fontId="9" fillId="0" borderId="17" xfId="0" applyFont="1" applyBorder="1" applyAlignment="1" applyProtection="1">
      <alignment horizontal="center" vertical="center"/>
      <protection hidden="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4" borderId="27" xfId="0" applyFont="1" applyFill="1" applyBorder="1" applyAlignment="1" applyProtection="1">
      <alignment horizontal="center" vertical="center"/>
      <protection locked="0"/>
    </xf>
    <xf numFmtId="0" fontId="7" fillId="7" borderId="28" xfId="0" applyFont="1" applyFill="1" applyBorder="1" applyAlignment="1" applyProtection="1">
      <alignment horizontal="center" vertical="center"/>
      <protection locked="0"/>
    </xf>
    <xf numFmtId="0" fontId="25" fillId="0" borderId="0" xfId="0" applyFont="1">
      <alignment vertical="center"/>
    </xf>
    <xf numFmtId="0" fontId="12" fillId="0" borderId="0" xfId="0" applyFont="1" applyAlignment="1" applyProtection="1">
      <alignment horizontal="center" vertical="center" shrinkToFit="1"/>
      <protection hidden="1"/>
    </xf>
    <xf numFmtId="0" fontId="0" fillId="0" borderId="42" xfId="0" applyBorder="1" applyAlignment="1" applyProtection="1">
      <alignment horizontal="center" vertical="center" wrapText="1"/>
      <protection hidden="1"/>
    </xf>
    <xf numFmtId="0" fontId="0" fillId="0" borderId="41" xfId="0" applyBorder="1" applyAlignment="1" applyProtection="1">
      <alignment horizontal="center" vertical="center" wrapText="1"/>
      <protection hidden="1"/>
    </xf>
    <xf numFmtId="0" fontId="2" fillId="9" borderId="0" xfId="0" applyFont="1" applyFill="1">
      <alignment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29" fillId="9" borderId="0" xfId="0" applyFont="1" applyFill="1">
      <alignment vertical="center"/>
    </xf>
    <xf numFmtId="0" fontId="2" fillId="10" borderId="0" xfId="0" applyFont="1" applyFill="1">
      <alignment vertical="center"/>
    </xf>
    <xf numFmtId="0" fontId="4" fillId="10" borderId="0" xfId="0" applyFont="1" applyFill="1" applyAlignment="1">
      <alignment horizontal="center" vertical="center"/>
    </xf>
    <xf numFmtId="0" fontId="5" fillId="10" borderId="0" xfId="0" applyFont="1" applyFill="1" applyAlignment="1">
      <alignment horizontal="center" vertical="center"/>
    </xf>
    <xf numFmtId="0" fontId="1" fillId="9" borderId="0" xfId="0" applyFont="1" applyFill="1">
      <alignment vertical="center"/>
    </xf>
    <xf numFmtId="0" fontId="14" fillId="0" borderId="0" xfId="0" applyFont="1">
      <alignment vertical="center"/>
    </xf>
    <xf numFmtId="0" fontId="32" fillId="9" borderId="0" xfId="0" applyFont="1" applyFill="1" applyAlignment="1">
      <alignment horizontal="center" vertical="center"/>
    </xf>
    <xf numFmtId="0" fontId="7" fillId="0" borderId="17" xfId="0" applyFont="1" applyBorder="1">
      <alignment vertical="center"/>
    </xf>
    <xf numFmtId="178" fontId="31" fillId="0" borderId="7" xfId="0" applyNumberFormat="1" applyFont="1" applyBorder="1" applyAlignment="1" applyProtection="1">
      <alignment vertical="center" shrinkToFit="1"/>
      <protection hidden="1"/>
    </xf>
    <xf numFmtId="0" fontId="16" fillId="0" borderId="1" xfId="0" applyFont="1" applyBorder="1" applyAlignment="1" applyProtection="1">
      <alignment horizontal="center" vertical="center" shrinkToFit="1"/>
      <protection hidden="1"/>
    </xf>
    <xf numFmtId="0" fontId="9" fillId="0" borderId="0" xfId="0" applyFont="1" applyAlignment="1">
      <alignment horizontal="center" vertical="center"/>
    </xf>
    <xf numFmtId="181" fontId="31" fillId="0" borderId="16" xfId="0" applyNumberFormat="1" applyFont="1" applyBorder="1" applyAlignment="1" applyProtection="1">
      <alignment horizontal="right" vertical="center"/>
      <protection hidden="1"/>
    </xf>
    <xf numFmtId="0" fontId="34" fillId="0" borderId="17" xfId="0" applyFont="1" applyBorder="1" applyProtection="1">
      <alignment vertical="center"/>
      <protection hidden="1"/>
    </xf>
    <xf numFmtId="0" fontId="34" fillId="0" borderId="18" xfId="0" applyFont="1" applyBorder="1" applyProtection="1">
      <alignment vertical="center"/>
      <protection hidden="1"/>
    </xf>
    <xf numFmtId="0" fontId="34" fillId="0" borderId="46" xfId="0" applyFont="1" applyBorder="1" applyAlignment="1" applyProtection="1">
      <alignment horizontal="center" vertical="center"/>
      <protection hidden="1"/>
    </xf>
    <xf numFmtId="0" fontId="34" fillId="0" borderId="45" xfId="0" applyFont="1" applyBorder="1" applyAlignment="1" applyProtection="1">
      <alignment horizontal="center" vertical="center"/>
      <protection hidden="1"/>
    </xf>
    <xf numFmtId="0" fontId="34" fillId="0" borderId="36"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20" xfId="0" applyFont="1" applyBorder="1" applyAlignment="1" applyProtection="1">
      <alignment horizontal="center" vertical="center"/>
      <protection hidden="1"/>
    </xf>
    <xf numFmtId="0" fontId="11" fillId="0" borderId="21" xfId="0" applyFont="1" applyBorder="1" applyAlignment="1" applyProtection="1">
      <alignment horizontal="center" vertical="center"/>
      <protection hidden="1"/>
    </xf>
    <xf numFmtId="0" fontId="0" fillId="0" borderId="20" xfId="0" applyBorder="1" applyProtection="1">
      <alignment vertical="center"/>
      <protection hidden="1"/>
    </xf>
    <xf numFmtId="0" fontId="20" fillId="0" borderId="20" xfId="0" applyFont="1" applyBorder="1" applyProtection="1">
      <alignment vertical="center"/>
      <protection hidden="1"/>
    </xf>
    <xf numFmtId="0" fontId="0" fillId="0" borderId="0" xfId="0" applyAlignment="1" applyProtection="1">
      <alignment horizontal="center" vertical="center" shrinkToFit="1"/>
      <protection hidden="1"/>
    </xf>
    <xf numFmtId="0" fontId="11" fillId="0" borderId="22" xfId="0" applyFont="1" applyBorder="1" applyAlignment="1" applyProtection="1">
      <alignment horizontal="center" vertical="center"/>
      <protection hidden="1"/>
    </xf>
    <xf numFmtId="0" fontId="11" fillId="0" borderId="35" xfId="0" applyFont="1" applyBorder="1" applyAlignment="1" applyProtection="1">
      <alignment horizontal="center" vertical="center"/>
      <protection hidden="1"/>
    </xf>
    <xf numFmtId="0" fontId="11" fillId="0" borderId="20" xfId="0" applyFont="1" applyBorder="1" applyProtection="1">
      <alignment vertical="center"/>
      <protection hidden="1"/>
    </xf>
    <xf numFmtId="0" fontId="11" fillId="0" borderId="23" xfId="0" applyFont="1" applyBorder="1" applyProtection="1">
      <alignment vertical="center"/>
      <protection hidden="1"/>
    </xf>
    <xf numFmtId="0" fontId="11" fillId="0" borderId="24" xfId="0" applyFont="1" applyBorder="1" applyProtection="1">
      <alignment vertical="center"/>
      <protection hidden="1"/>
    </xf>
    <xf numFmtId="0" fontId="11" fillId="0" borderId="25" xfId="0" applyFont="1" applyBorder="1" applyProtection="1">
      <alignment vertical="center"/>
      <protection hidden="1"/>
    </xf>
    <xf numFmtId="0" fontId="11" fillId="0" borderId="26" xfId="0" applyFont="1" applyBorder="1" applyProtection="1">
      <alignment vertical="center"/>
      <protection hidden="1"/>
    </xf>
    <xf numFmtId="0" fontId="9" fillId="0" borderId="21" xfId="0" applyFont="1" applyBorder="1" applyProtection="1">
      <alignment vertical="center"/>
      <protection hidden="1"/>
    </xf>
    <xf numFmtId="0" fontId="9" fillId="0" borderId="20" xfId="0" applyFont="1" applyBorder="1">
      <alignment vertical="center"/>
    </xf>
    <xf numFmtId="0" fontId="9" fillId="0" borderId="21" xfId="0" applyFont="1" applyBorder="1">
      <alignment vertical="center"/>
    </xf>
    <xf numFmtId="0" fontId="19" fillId="0" borderId="0" xfId="0" applyFont="1" applyProtection="1">
      <alignment vertical="center"/>
      <protection hidden="1"/>
    </xf>
    <xf numFmtId="0" fontId="9" fillId="0" borderId="0" xfId="0" applyFont="1" applyAlignment="1" applyProtection="1">
      <alignment horizontal="right" vertical="center"/>
      <protection hidden="1"/>
    </xf>
    <xf numFmtId="0" fontId="31" fillId="0" borderId="0" xfId="0" applyFont="1">
      <alignment vertical="center"/>
    </xf>
    <xf numFmtId="0" fontId="34" fillId="0" borderId="0" xfId="0" applyFont="1">
      <alignment vertical="center"/>
    </xf>
    <xf numFmtId="0" fontId="9" fillId="0" borderId="85" xfId="0" applyFont="1" applyBorder="1">
      <alignment vertical="center"/>
    </xf>
    <xf numFmtId="0" fontId="9" fillId="0" borderId="89" xfId="0" applyFont="1" applyBorder="1">
      <alignment vertical="center"/>
    </xf>
    <xf numFmtId="0" fontId="24" fillId="0" borderId="0" xfId="0" applyFont="1" applyAlignment="1" applyProtection="1">
      <alignment horizontal="center" vertical="center"/>
      <protection hidden="1"/>
    </xf>
    <xf numFmtId="0" fontId="7" fillId="4" borderId="48" xfId="0" applyFont="1" applyFill="1" applyBorder="1" applyAlignment="1" applyProtection="1">
      <alignment horizontal="center" vertical="center"/>
      <protection locked="0"/>
    </xf>
    <xf numFmtId="0" fontId="8" fillId="0" borderId="0" xfId="0" applyFont="1" applyAlignment="1" applyProtection="1">
      <alignment horizontal="center" vertical="center" shrinkToFit="1"/>
      <protection hidden="1"/>
    </xf>
    <xf numFmtId="0" fontId="9" fillId="0" borderId="5" xfId="0" applyFont="1" applyBorder="1" applyAlignment="1" applyProtection="1">
      <alignment horizontal="center" vertical="center"/>
      <protection hidden="1"/>
    </xf>
    <xf numFmtId="183" fontId="20" fillId="0" borderId="0" xfId="0" applyNumberFormat="1" applyFont="1" applyAlignment="1" applyProtection="1">
      <alignment horizontal="center" vertical="center"/>
      <protection hidden="1"/>
    </xf>
    <xf numFmtId="183" fontId="20" fillId="0" borderId="21" xfId="0" applyNumberFormat="1" applyFont="1" applyBorder="1" applyProtection="1">
      <alignment vertical="center"/>
      <protection hidden="1"/>
    </xf>
    <xf numFmtId="0" fontId="34" fillId="0" borderId="3" xfId="0" applyFont="1" applyBorder="1" applyProtection="1">
      <alignment vertical="center"/>
      <protection hidden="1"/>
    </xf>
    <xf numFmtId="0" fontId="34" fillId="0" borderId="4" xfId="0" applyFont="1" applyBorder="1" applyProtection="1">
      <alignment vertical="center"/>
      <protection hidden="1"/>
    </xf>
    <xf numFmtId="0" fontId="41" fillId="0" borderId="17" xfId="0" applyFont="1" applyBorder="1" applyAlignment="1" applyProtection="1">
      <alignment horizontal="center" vertical="center"/>
      <protection hidden="1"/>
    </xf>
    <xf numFmtId="0" fontId="41" fillId="0" borderId="5" xfId="0" applyFont="1" applyBorder="1" applyProtection="1">
      <alignment vertical="center"/>
      <protection hidden="1"/>
    </xf>
    <xf numFmtId="0" fontId="41" fillId="0" borderId="0" xfId="0" applyFont="1" applyAlignment="1" applyProtection="1">
      <alignment horizontal="right" vertical="center"/>
      <protection hidden="1"/>
    </xf>
    <xf numFmtId="0" fontId="42" fillId="0" borderId="20" xfId="0" applyFont="1" applyBorder="1" applyProtection="1">
      <alignment vertical="center"/>
      <protection hidden="1"/>
    </xf>
    <xf numFmtId="0" fontId="31" fillId="0" borderId="11" xfId="0" applyFont="1" applyBorder="1" applyAlignment="1" applyProtection="1">
      <alignment horizontal="center" vertical="center"/>
      <protection hidden="1"/>
    </xf>
    <xf numFmtId="0" fontId="31" fillId="0" borderId="13" xfId="0" applyFont="1" applyBorder="1" applyAlignment="1" applyProtection="1">
      <alignment horizontal="center" vertical="center"/>
      <protection hidden="1"/>
    </xf>
    <xf numFmtId="0" fontId="36" fillId="0" borderId="19" xfId="0" applyFont="1" applyBorder="1" applyAlignment="1" applyProtection="1">
      <alignment horizontal="center" vertical="top" shrinkToFit="1"/>
      <protection hidden="1"/>
    </xf>
    <xf numFmtId="0" fontId="31" fillId="0" borderId="12" xfId="0" applyFont="1" applyBorder="1" applyAlignment="1" applyProtection="1">
      <alignment horizontal="right" vertical="center"/>
      <protection hidden="1"/>
    </xf>
    <xf numFmtId="0" fontId="31" fillId="0" borderId="12" xfId="0" applyFont="1" applyBorder="1" applyAlignment="1" applyProtection="1">
      <alignment horizontal="center" vertical="center"/>
      <protection hidden="1"/>
    </xf>
    <xf numFmtId="0" fontId="31" fillId="0" borderId="47" xfId="0" applyFont="1" applyBorder="1" applyAlignment="1" applyProtection="1">
      <alignment horizontal="left" vertical="center" indent="1"/>
      <protection hidden="1"/>
    </xf>
    <xf numFmtId="0" fontId="31" fillId="0" borderId="45" xfId="0" applyFont="1" applyBorder="1" applyAlignment="1" applyProtection="1">
      <alignment horizontal="left" vertical="center" indent="1"/>
      <protection hidden="1"/>
    </xf>
    <xf numFmtId="0" fontId="31" fillId="0" borderId="34" xfId="0" applyFont="1" applyBorder="1" applyProtection="1">
      <alignment vertical="center"/>
      <protection hidden="1"/>
    </xf>
    <xf numFmtId="0" fontId="31" fillId="0" borderId="36" xfId="0" applyFont="1" applyBorder="1" applyProtection="1">
      <alignment vertical="center"/>
      <protection hidden="1"/>
    </xf>
    <xf numFmtId="0" fontId="31" fillId="0" borderId="34" xfId="0" applyFont="1" applyBorder="1" applyAlignment="1" applyProtection="1">
      <alignment horizontal="left" vertical="center"/>
      <protection hidden="1"/>
    </xf>
    <xf numFmtId="0" fontId="31" fillId="0" borderId="34" xfId="0" applyFont="1" applyBorder="1" applyAlignment="1" applyProtection="1">
      <alignment vertical="center" shrinkToFit="1"/>
      <protection hidden="1"/>
    </xf>
    <xf numFmtId="0" fontId="2" fillId="0" borderId="30" xfId="0" applyFont="1" applyBorder="1" applyAlignment="1" applyProtection="1">
      <alignment horizontal="center" vertical="center"/>
      <protection hidden="1"/>
    </xf>
    <xf numFmtId="0" fontId="44" fillId="0" borderId="0" xfId="0" applyFont="1">
      <alignment vertical="center"/>
    </xf>
    <xf numFmtId="0" fontId="42" fillId="0" borderId="0" xfId="0" applyFont="1">
      <alignment vertical="center"/>
    </xf>
    <xf numFmtId="0" fontId="0" fillId="11" borderId="0" xfId="0" applyFill="1">
      <alignment vertical="center"/>
    </xf>
    <xf numFmtId="0" fontId="0" fillId="9" borderId="0" xfId="0" applyFill="1">
      <alignment vertical="center"/>
    </xf>
    <xf numFmtId="0" fontId="45" fillId="12" borderId="0" xfId="0" applyFont="1" applyFill="1">
      <alignment vertical="center"/>
    </xf>
    <xf numFmtId="0" fontId="47" fillId="9" borderId="0" xfId="0" applyFont="1" applyFill="1" applyAlignment="1">
      <alignment horizontal="center" vertical="center"/>
    </xf>
    <xf numFmtId="0" fontId="5" fillId="0" borderId="0" xfId="0" applyFont="1">
      <alignment vertical="center"/>
    </xf>
    <xf numFmtId="0" fontId="0" fillId="13" borderId="0" xfId="0" applyFill="1">
      <alignment vertical="center"/>
    </xf>
    <xf numFmtId="0" fontId="0" fillId="14" borderId="0" xfId="0" applyFill="1">
      <alignment vertical="center"/>
    </xf>
    <xf numFmtId="0" fontId="7" fillId="3" borderId="105" xfId="0" applyFont="1" applyFill="1" applyBorder="1" applyAlignment="1" applyProtection="1">
      <alignment horizontal="center" vertical="center"/>
      <protection locked="0"/>
    </xf>
    <xf numFmtId="0" fontId="7" fillId="3" borderId="106" xfId="0" applyFont="1" applyFill="1" applyBorder="1" applyAlignment="1" applyProtection="1">
      <alignment horizontal="center" vertical="center"/>
      <protection locked="0"/>
    </xf>
    <xf numFmtId="0" fontId="7" fillId="3" borderId="107" xfId="0" applyFont="1" applyFill="1" applyBorder="1" applyAlignment="1" applyProtection="1">
      <alignment horizontal="center" vertical="center"/>
      <protection locked="0"/>
    </xf>
    <xf numFmtId="0" fontId="7" fillId="3" borderId="108" xfId="0" applyFont="1" applyFill="1" applyBorder="1" applyAlignment="1" applyProtection="1">
      <alignment horizontal="center" vertical="center"/>
      <protection locked="0"/>
    </xf>
    <xf numFmtId="0" fontId="7" fillId="3" borderId="111" xfId="0" applyFont="1" applyFill="1" applyBorder="1" applyAlignment="1" applyProtection="1">
      <alignment horizontal="center" vertical="center"/>
      <protection locked="0"/>
    </xf>
    <xf numFmtId="0" fontId="7" fillId="3" borderId="112" xfId="0" applyFont="1" applyFill="1" applyBorder="1" applyAlignment="1" applyProtection="1">
      <alignment horizontal="center" vertical="center"/>
      <protection locked="0"/>
    </xf>
    <xf numFmtId="0" fontId="7" fillId="0" borderId="10" xfId="0" applyFont="1" applyBorder="1">
      <alignment vertical="center"/>
    </xf>
    <xf numFmtId="0" fontId="7" fillId="0" borderId="85" xfId="0" applyFont="1" applyBorder="1">
      <alignment vertical="center"/>
    </xf>
    <xf numFmtId="0" fontId="2" fillId="0" borderId="31" xfId="0" applyFont="1" applyBorder="1" applyAlignment="1" applyProtection="1">
      <alignment horizontal="center" vertical="center"/>
      <protection hidden="1"/>
    </xf>
    <xf numFmtId="0" fontId="0" fillId="0" borderId="29" xfId="0" applyBorder="1" applyAlignment="1" applyProtection="1">
      <alignment horizontal="center" vertical="center" wrapText="1"/>
      <protection hidden="1"/>
    </xf>
    <xf numFmtId="0" fontId="0" fillId="0" borderId="30" xfId="0" applyBorder="1" applyAlignment="1" applyProtection="1">
      <alignment horizontal="center" vertical="center"/>
      <protection hidden="1"/>
    </xf>
    <xf numFmtId="0" fontId="2" fillId="7" borderId="64" xfId="0" applyFont="1" applyFill="1" applyBorder="1" applyAlignment="1" applyProtection="1">
      <alignment horizontal="center" vertical="center"/>
      <protection hidden="1"/>
    </xf>
    <xf numFmtId="0" fontId="2" fillId="7" borderId="118" xfId="0" applyFont="1" applyFill="1" applyBorder="1" applyAlignment="1" applyProtection="1">
      <alignment horizontal="center" vertical="center"/>
      <protection hidden="1"/>
    </xf>
    <xf numFmtId="0" fontId="18" fillId="0" borderId="120" xfId="0" applyFont="1" applyBorder="1" applyAlignment="1" applyProtection="1">
      <alignment horizontal="center" vertical="center"/>
      <protection hidden="1"/>
    </xf>
    <xf numFmtId="0" fontId="18" fillId="0" borderId="122" xfId="0" applyFont="1" applyBorder="1" applyAlignment="1" applyProtection="1">
      <alignment horizontal="center" vertical="center"/>
      <protection hidden="1"/>
    </xf>
    <xf numFmtId="0" fontId="7" fillId="2" borderId="126" xfId="0" applyFont="1" applyFill="1" applyBorder="1" applyAlignment="1">
      <alignment horizontal="center" vertical="center"/>
    </xf>
    <xf numFmtId="0" fontId="7" fillId="2" borderId="127" xfId="0" applyFont="1" applyFill="1" applyBorder="1" applyAlignment="1">
      <alignment horizontal="center" vertical="center"/>
    </xf>
    <xf numFmtId="0" fontId="7" fillId="2" borderId="128" xfId="0" applyFont="1" applyFill="1" applyBorder="1" applyAlignment="1">
      <alignment horizontal="center" vertical="center"/>
    </xf>
    <xf numFmtId="0" fontId="7" fillId="2" borderId="129" xfId="0" applyFont="1" applyFill="1" applyBorder="1" applyAlignment="1">
      <alignment horizontal="center" vertical="center"/>
    </xf>
    <xf numFmtId="0" fontId="7" fillId="2" borderId="121" xfId="0" applyFont="1" applyFill="1" applyBorder="1" applyAlignment="1">
      <alignment horizontal="center" vertical="center"/>
    </xf>
    <xf numFmtId="0" fontId="7" fillId="2" borderId="114" xfId="0" applyFont="1" applyFill="1" applyBorder="1" applyAlignment="1">
      <alignment horizontal="center" vertical="center"/>
    </xf>
    <xf numFmtId="0" fontId="42" fillId="9" borderId="0" xfId="0" applyFont="1" applyFill="1">
      <alignment vertical="center"/>
    </xf>
    <xf numFmtId="0" fontId="1" fillId="0" borderId="0" xfId="0" applyFont="1" applyAlignment="1">
      <alignment vertical="center" wrapText="1"/>
    </xf>
    <xf numFmtId="0" fontId="7" fillId="9" borderId="0" xfId="0" applyFont="1" applyFill="1">
      <alignment vertical="center"/>
    </xf>
    <xf numFmtId="0" fontId="0" fillId="0" borderId="31" xfId="0" applyBorder="1" applyAlignment="1" applyProtection="1">
      <alignment horizontal="center" vertical="center" wrapText="1"/>
      <protection hidden="1"/>
    </xf>
    <xf numFmtId="0" fontId="0" fillId="0" borderId="28" xfId="0" applyBorder="1" applyAlignment="1" applyProtection="1">
      <alignment horizontal="center" vertical="center"/>
      <protection hidden="1"/>
    </xf>
    <xf numFmtId="0" fontId="9" fillId="0" borderId="136" xfId="0" applyFont="1" applyBorder="1">
      <alignment vertical="center"/>
    </xf>
    <xf numFmtId="0" fontId="7" fillId="15" borderId="0" xfId="0" applyFont="1" applyFill="1">
      <alignment vertical="center"/>
    </xf>
    <xf numFmtId="0" fontId="7" fillId="13" borderId="28" xfId="0" applyFont="1" applyFill="1" applyBorder="1" applyAlignment="1" applyProtection="1">
      <alignment horizontal="center" vertical="center"/>
      <protection locked="0"/>
    </xf>
    <xf numFmtId="0" fontId="6" fillId="16" borderId="0" xfId="0" applyFont="1" applyFill="1">
      <alignment vertical="center"/>
    </xf>
    <xf numFmtId="0" fontId="0" fillId="16" borderId="0" xfId="0" applyFill="1">
      <alignment vertical="center"/>
    </xf>
    <xf numFmtId="0" fontId="31" fillId="0" borderId="137" xfId="0" applyFont="1" applyBorder="1" applyAlignment="1" applyProtection="1">
      <alignment horizontal="center" vertical="center"/>
      <protection hidden="1"/>
    </xf>
    <xf numFmtId="0" fontId="31" fillId="0" borderId="141" xfId="0" applyFont="1" applyBorder="1" applyAlignment="1" applyProtection="1">
      <alignment horizontal="center" vertical="center"/>
      <protection hidden="1"/>
    </xf>
    <xf numFmtId="0" fontId="48" fillId="14" borderId="0" xfId="0" applyFont="1" applyFill="1">
      <alignment vertical="center"/>
    </xf>
    <xf numFmtId="0" fontId="31" fillId="0" borderId="16" xfId="0" applyFont="1" applyBorder="1" applyAlignment="1" applyProtection="1">
      <alignment horizontal="center" vertical="center"/>
      <protection hidden="1"/>
    </xf>
    <xf numFmtId="0" fontId="31" fillId="0" borderId="17" xfId="0" applyFont="1" applyBorder="1" applyAlignment="1" applyProtection="1">
      <alignment horizontal="center" vertical="center"/>
      <protection hidden="1"/>
    </xf>
    <xf numFmtId="0" fontId="31" fillId="0" borderId="46" xfId="0" applyFont="1" applyBorder="1" applyAlignment="1" applyProtection="1">
      <alignment horizontal="center" vertical="center"/>
      <protection hidden="1"/>
    </xf>
    <xf numFmtId="0" fontId="36" fillId="0" borderId="18" xfId="0" applyFont="1" applyBorder="1" applyAlignment="1" applyProtection="1">
      <alignment horizontal="center" vertical="center"/>
      <protection hidden="1"/>
    </xf>
    <xf numFmtId="0" fontId="11" fillId="0" borderId="5" xfId="0" applyFont="1" applyBorder="1" applyAlignment="1" applyProtection="1">
      <alignment horizontal="center" vertical="center"/>
      <protection hidden="1"/>
    </xf>
    <xf numFmtId="0" fontId="30" fillId="9" borderId="0" xfId="0" applyFont="1" applyFill="1" applyAlignment="1">
      <alignment horizontal="center" vertical="center"/>
    </xf>
    <xf numFmtId="0" fontId="7" fillId="3" borderId="102"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7" fillId="3" borderId="148" xfId="0" applyFont="1" applyFill="1" applyBorder="1" applyAlignment="1" applyProtection="1">
      <alignment horizontal="center" vertical="center"/>
      <protection locked="0"/>
    </xf>
    <xf numFmtId="0" fontId="2" fillId="7" borderId="19" xfId="0" applyFont="1" applyFill="1" applyBorder="1" applyAlignment="1" applyProtection="1">
      <alignment horizontal="center" vertical="center"/>
      <protection hidden="1"/>
    </xf>
    <xf numFmtId="0" fontId="7" fillId="3" borderId="107" xfId="0" applyFont="1" applyFill="1" applyBorder="1" applyProtection="1">
      <alignment vertical="center"/>
      <protection locked="0"/>
    </xf>
    <xf numFmtId="0" fontId="7" fillId="3" borderId="111" xfId="0" applyFont="1" applyFill="1" applyBorder="1" applyProtection="1">
      <alignment vertical="center"/>
      <protection locked="0"/>
    </xf>
    <xf numFmtId="0" fontId="7" fillId="2" borderId="153" xfId="0" applyFont="1" applyFill="1" applyBorder="1" applyAlignment="1">
      <alignment horizontal="center" vertical="center"/>
    </xf>
    <xf numFmtId="0" fontId="7" fillId="3" borderId="102" xfId="0" applyFont="1" applyFill="1" applyBorder="1" applyProtection="1">
      <alignment vertical="center"/>
      <protection locked="0"/>
    </xf>
    <xf numFmtId="0" fontId="7" fillId="3" borderId="148" xfId="0" applyFont="1" applyFill="1" applyBorder="1" applyProtection="1">
      <alignment vertical="center"/>
      <protection locked="0"/>
    </xf>
    <xf numFmtId="0" fontId="7" fillId="3" borderId="122" xfId="0" applyFont="1" applyFill="1" applyBorder="1" applyAlignment="1" applyProtection="1">
      <alignment horizontal="center" vertical="center"/>
      <protection locked="0"/>
    </xf>
    <xf numFmtId="0" fontId="7" fillId="2" borderId="1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70" xfId="0" applyFont="1" applyFill="1" applyBorder="1" applyAlignment="1">
      <alignment horizontal="center" vertical="center"/>
    </xf>
    <xf numFmtId="0" fontId="18" fillId="0" borderId="159" xfId="0" applyFont="1" applyBorder="1" applyAlignment="1" applyProtection="1">
      <alignment horizontal="center" vertical="center"/>
      <protection hidden="1"/>
    </xf>
    <xf numFmtId="0" fontId="2" fillId="15" borderId="0" xfId="0" applyFont="1" applyFill="1">
      <alignment vertical="center"/>
    </xf>
    <xf numFmtId="0" fontId="0" fillId="0" borderId="2" xfId="0" applyBorder="1" applyAlignment="1" applyProtection="1">
      <alignment horizontal="center" vertical="center"/>
      <protection hidden="1"/>
    </xf>
    <xf numFmtId="3" fontId="9" fillId="0" borderId="0" xfId="0" applyNumberFormat="1" applyFont="1">
      <alignment vertical="center"/>
    </xf>
    <xf numFmtId="0" fontId="31" fillId="0" borderId="102" xfId="0" applyFont="1" applyBorder="1" applyAlignment="1" applyProtection="1">
      <alignment horizontal="center" vertical="center"/>
      <protection hidden="1"/>
    </xf>
    <xf numFmtId="0" fontId="43" fillId="0" borderId="0" xfId="0" applyFont="1">
      <alignment vertical="center"/>
    </xf>
    <xf numFmtId="0" fontId="6" fillId="0" borderId="0" xfId="0" applyFont="1">
      <alignment vertical="center"/>
    </xf>
    <xf numFmtId="0" fontId="21" fillId="0" borderId="0" xfId="0" applyFont="1">
      <alignment vertical="center"/>
    </xf>
    <xf numFmtId="0" fontId="7" fillId="7" borderId="152" xfId="0" applyFont="1" applyFill="1" applyBorder="1" applyAlignment="1" applyProtection="1">
      <alignment horizontal="center" vertical="center"/>
      <protection locked="0"/>
    </xf>
    <xf numFmtId="0" fontId="7" fillId="0" borderId="0" xfId="0" applyFont="1" applyAlignment="1">
      <alignment vertical="center" wrapText="1"/>
    </xf>
    <xf numFmtId="0" fontId="7" fillId="7" borderId="169" xfId="0" applyFont="1" applyFill="1" applyBorder="1" applyAlignment="1">
      <alignment horizontal="center" vertical="center"/>
    </xf>
    <xf numFmtId="0" fontId="31" fillId="0" borderId="34" xfId="0" applyFont="1" applyBorder="1" applyAlignment="1" applyProtection="1">
      <alignment horizontal="center" vertical="center"/>
      <protection hidden="1"/>
    </xf>
    <xf numFmtId="0" fontId="31" fillId="0" borderId="172" xfId="0" applyFont="1" applyBorder="1" applyAlignment="1" applyProtection="1">
      <alignment horizontal="right" vertical="center"/>
      <protection hidden="1"/>
    </xf>
    <xf numFmtId="0" fontId="31" fillId="0" borderId="89" xfId="0" applyFont="1" applyBorder="1" applyAlignment="1" applyProtection="1">
      <alignment horizontal="right" vertical="center"/>
      <protection hidden="1"/>
    </xf>
    <xf numFmtId="0" fontId="31" fillId="0" borderId="89" xfId="0" applyFont="1" applyBorder="1" applyAlignment="1" applyProtection="1">
      <alignment horizontal="center" vertical="center"/>
      <protection hidden="1"/>
    </xf>
    <xf numFmtId="0" fontId="31" fillId="0" borderId="110" xfId="0" applyFont="1" applyBorder="1" applyAlignment="1" applyProtection="1">
      <alignment horizontal="left" vertical="center" indent="1"/>
      <protection hidden="1"/>
    </xf>
    <xf numFmtId="0" fontId="31" fillId="0" borderId="58" xfId="0" applyFont="1" applyBorder="1" applyAlignment="1" applyProtection="1">
      <alignment horizontal="right" vertical="center"/>
      <protection hidden="1"/>
    </xf>
    <xf numFmtId="0" fontId="31" fillId="0" borderId="60" xfId="0" quotePrefix="1" applyFont="1" applyBorder="1" applyAlignment="1" applyProtection="1">
      <alignment horizontal="right" vertical="center"/>
      <protection hidden="1"/>
    </xf>
    <xf numFmtId="0" fontId="31" fillId="0" borderId="33" xfId="0" quotePrefix="1" applyFont="1" applyBorder="1" applyAlignment="1" applyProtection="1">
      <alignment horizontal="right" vertical="center"/>
      <protection hidden="1"/>
    </xf>
    <xf numFmtId="0" fontId="31" fillId="0" borderId="33" xfId="0" applyFont="1" applyBorder="1" applyAlignment="1" applyProtection="1">
      <alignment horizontal="center" vertical="center"/>
      <protection hidden="1"/>
    </xf>
    <xf numFmtId="0" fontId="31" fillId="0" borderId="61" xfId="0" applyFont="1" applyBorder="1" applyAlignment="1" applyProtection="1">
      <alignment horizontal="left" vertical="center" indent="1"/>
      <protection hidden="1"/>
    </xf>
    <xf numFmtId="3" fontId="31" fillId="0" borderId="60" xfId="0" applyNumberFormat="1" applyFont="1" applyBorder="1" applyAlignment="1" applyProtection="1">
      <alignment horizontal="right" vertical="center"/>
      <protection hidden="1"/>
    </xf>
    <xf numFmtId="0" fontId="31" fillId="0" borderId="33" xfId="0" applyFont="1" applyBorder="1" applyAlignment="1" applyProtection="1">
      <alignment horizontal="right" vertical="center"/>
      <protection hidden="1"/>
    </xf>
    <xf numFmtId="3" fontId="31" fillId="0" borderId="10" xfId="0" applyNumberFormat="1" applyFont="1" applyBorder="1" applyAlignment="1" applyProtection="1">
      <alignment horizontal="right" vertical="center"/>
      <protection hidden="1"/>
    </xf>
    <xf numFmtId="0" fontId="31" fillId="0" borderId="34" xfId="0" applyFont="1" applyBorder="1" applyAlignment="1" applyProtection="1">
      <alignment horizontal="right" vertical="center"/>
      <protection hidden="1"/>
    </xf>
    <xf numFmtId="0" fontId="31" fillId="0" borderId="36" xfId="0" applyFont="1" applyBorder="1" applyAlignment="1" applyProtection="1">
      <alignment horizontal="left" vertical="center" indent="1"/>
      <protection hidden="1"/>
    </xf>
    <xf numFmtId="0" fontId="16" fillId="0" borderId="85" xfId="0" applyFont="1" applyBorder="1" applyAlignment="1" applyProtection="1">
      <alignment horizontal="center" vertical="center" shrinkToFit="1"/>
      <protection hidden="1"/>
    </xf>
    <xf numFmtId="0" fontId="40" fillId="0" borderId="0" xfId="0" applyFont="1">
      <alignment vertical="center"/>
    </xf>
    <xf numFmtId="0" fontId="7" fillId="0" borderId="42" xfId="0" applyFont="1" applyBorder="1" applyAlignment="1" applyProtection="1">
      <alignment horizontal="center" vertical="center"/>
      <protection locked="0"/>
    </xf>
    <xf numFmtId="0" fontId="0" fillId="0" borderId="29" xfId="0" applyBorder="1" applyAlignment="1" applyProtection="1">
      <alignment horizontal="center" vertical="center"/>
      <protection hidden="1"/>
    </xf>
    <xf numFmtId="0" fontId="0" fillId="0" borderId="0" xfId="0" applyAlignment="1">
      <alignment horizontal="center" vertical="center"/>
    </xf>
    <xf numFmtId="0" fontId="0" fillId="0" borderId="20" xfId="0" applyBorder="1">
      <alignment vertical="center"/>
    </xf>
    <xf numFmtId="0" fontId="7" fillId="15" borderId="169" xfId="0" applyFont="1" applyFill="1" applyBorder="1">
      <alignment vertical="center"/>
    </xf>
    <xf numFmtId="0" fontId="7" fillId="15" borderId="152" xfId="0" applyFont="1" applyFill="1" applyBorder="1" applyAlignment="1" applyProtection="1">
      <alignment horizontal="center" vertical="center"/>
      <protection locked="0"/>
    </xf>
    <xf numFmtId="0" fontId="7" fillId="15" borderId="28" xfId="0" applyFont="1" applyFill="1" applyBorder="1" applyAlignment="1" applyProtection="1">
      <alignment horizontal="center" vertical="center"/>
      <protection locked="0"/>
    </xf>
    <xf numFmtId="0" fontId="2" fillId="0" borderId="0" xfId="0" applyFont="1" applyProtection="1">
      <alignment vertical="center"/>
      <protection locked="0"/>
    </xf>
    <xf numFmtId="0" fontId="22" fillId="0" borderId="0" xfId="0" applyFont="1" applyAlignment="1">
      <alignment horizontal="center" vertical="center"/>
    </xf>
    <xf numFmtId="0" fontId="3" fillId="0" borderId="0" xfId="0" applyFont="1" applyAlignment="1">
      <alignment horizontal="center" vertical="center"/>
    </xf>
    <xf numFmtId="0" fontId="23" fillId="0" borderId="0" xfId="0" applyFont="1">
      <alignment vertical="center"/>
    </xf>
    <xf numFmtId="0" fontId="7" fillId="0" borderId="169" xfId="0" applyFont="1" applyBorder="1">
      <alignment vertical="center"/>
    </xf>
    <xf numFmtId="0" fontId="7" fillId="0" borderId="152" xfId="0" applyFont="1" applyBorder="1" applyAlignment="1" applyProtection="1">
      <alignment horizontal="center" vertical="center"/>
      <protection locked="0"/>
    </xf>
    <xf numFmtId="0" fontId="7" fillId="0" borderId="105" xfId="0" applyFont="1" applyBorder="1" applyAlignment="1" applyProtection="1">
      <alignment horizontal="center" vertical="center"/>
      <protection locked="0"/>
    </xf>
    <xf numFmtId="0" fontId="7" fillId="0" borderId="167" xfId="0" applyFont="1" applyBorder="1" applyAlignment="1" applyProtection="1">
      <alignment horizontal="center" vertical="center"/>
      <protection locked="0"/>
    </xf>
    <xf numFmtId="0" fontId="7" fillId="0" borderId="155" xfId="0" applyFont="1" applyBorder="1" applyAlignment="1" applyProtection="1">
      <alignment horizontal="center" vertical="center"/>
      <protection locked="0"/>
    </xf>
    <xf numFmtId="0" fontId="7" fillId="0" borderId="154" xfId="0" applyFont="1" applyBorder="1" applyAlignment="1" applyProtection="1">
      <alignment horizontal="center" vertical="center"/>
      <protection locked="0"/>
    </xf>
    <xf numFmtId="0" fontId="7" fillId="0" borderId="170" xfId="0" applyFont="1" applyBorder="1" applyProtection="1">
      <alignment vertical="center"/>
      <protection locked="0"/>
    </xf>
    <xf numFmtId="0" fontId="7" fillId="0" borderId="56" xfId="0" applyFont="1" applyBorder="1" applyProtection="1">
      <alignment vertical="center"/>
      <protection locked="0"/>
    </xf>
    <xf numFmtId="0" fontId="7" fillId="0" borderId="156" xfId="0" applyFont="1" applyBorder="1" applyAlignment="1" applyProtection="1">
      <alignment horizontal="center" vertical="center"/>
      <protection locked="0"/>
    </xf>
    <xf numFmtId="0" fontId="7" fillId="0" borderId="15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39" xfId="0" applyFont="1" applyBorder="1" applyProtection="1">
      <alignment vertical="center"/>
      <protection locked="0"/>
    </xf>
    <xf numFmtId="0" fontId="7" fillId="0" borderId="42" xfId="0" applyFont="1" applyBorder="1" applyProtection="1">
      <alignment vertical="center"/>
      <protection locked="0"/>
    </xf>
    <xf numFmtId="0" fontId="7" fillId="0" borderId="51" xfId="0" applyFont="1" applyBorder="1" applyProtection="1">
      <alignment vertical="center"/>
      <protection locked="0"/>
    </xf>
    <xf numFmtId="177" fontId="7" fillId="0" borderId="39" xfId="0" applyNumberFormat="1" applyFont="1" applyBorder="1" applyProtection="1">
      <alignment vertical="center"/>
      <protection locked="0"/>
    </xf>
    <xf numFmtId="177" fontId="7" fillId="0" borderId="42" xfId="0" applyNumberFormat="1" applyFont="1" applyBorder="1" applyAlignment="1" applyProtection="1">
      <alignment horizontal="center" vertical="center"/>
      <protection locked="0"/>
    </xf>
    <xf numFmtId="177" fontId="7" fillId="0" borderId="42" xfId="0" applyNumberFormat="1" applyFont="1" applyBorder="1" applyProtection="1">
      <alignment vertical="center"/>
      <protection locked="0"/>
    </xf>
    <xf numFmtId="177" fontId="7" fillId="0" borderId="51" xfId="0" applyNumberFormat="1" applyFont="1" applyBorder="1" applyProtection="1">
      <alignment vertical="center"/>
      <protection locked="0"/>
    </xf>
    <xf numFmtId="0" fontId="30" fillId="0" borderId="0" xfId="0" applyFont="1" applyAlignment="1">
      <alignment horizontal="center" vertical="center"/>
    </xf>
    <xf numFmtId="0" fontId="8" fillId="0" borderId="0" xfId="0" applyFont="1">
      <alignment vertical="center"/>
    </xf>
    <xf numFmtId="0" fontId="7" fillId="0" borderId="0" xfId="0" applyFont="1" applyAlignment="1" applyProtection="1">
      <alignment horizontal="center" vertical="center" shrinkToFit="1"/>
      <protection locked="0"/>
    </xf>
    <xf numFmtId="0" fontId="59" fillId="0" borderId="0" xfId="0" applyFont="1">
      <alignment vertical="center"/>
    </xf>
    <xf numFmtId="0" fontId="55" fillId="0" borderId="0" xfId="0" applyFont="1" applyAlignment="1">
      <alignment horizontal="center" vertical="center"/>
    </xf>
    <xf numFmtId="0" fontId="60" fillId="0" borderId="0" xfId="0" applyFont="1" applyAlignment="1">
      <alignment horizontal="center" vertical="center"/>
    </xf>
    <xf numFmtId="0" fontId="56" fillId="0" borderId="0" xfId="0" applyFont="1">
      <alignment vertical="center"/>
    </xf>
    <xf numFmtId="0" fontId="60" fillId="0" borderId="0" xfId="0" applyFont="1">
      <alignment vertical="center"/>
    </xf>
    <xf numFmtId="0" fontId="57" fillId="0" borderId="0" xfId="0" applyFont="1">
      <alignment vertical="center"/>
    </xf>
    <xf numFmtId="0" fontId="61" fillId="0" borderId="0" xfId="0" applyFont="1">
      <alignment vertical="center"/>
    </xf>
    <xf numFmtId="0" fontId="49" fillId="0" borderId="0" xfId="1" applyFont="1" applyFill="1" applyBorder="1" applyAlignment="1">
      <alignment horizontal="center" vertical="center" wrapText="1"/>
    </xf>
    <xf numFmtId="0" fontId="61" fillId="0" borderId="20" xfId="0" applyFont="1" applyBorder="1" applyAlignment="1" applyProtection="1">
      <alignment vertical="center" wrapText="1"/>
      <protection locked="0"/>
    </xf>
    <xf numFmtId="0" fontId="61" fillId="0" borderId="0" xfId="0" applyFont="1" applyAlignment="1" applyProtection="1">
      <alignment vertical="center" wrapText="1"/>
      <protection locked="0"/>
    </xf>
    <xf numFmtId="0" fontId="7" fillId="0" borderId="86" xfId="0" applyFont="1" applyBorder="1">
      <alignment vertical="center"/>
    </xf>
    <xf numFmtId="0" fontId="59" fillId="0" borderId="0" xfId="0" applyFont="1" applyAlignment="1">
      <alignment horizontal="center" vertical="center" wrapText="1"/>
    </xf>
    <xf numFmtId="0" fontId="62" fillId="0" borderId="0" xfId="0" applyFont="1" applyAlignment="1">
      <alignment horizontal="center" vertical="center" wrapText="1"/>
    </xf>
    <xf numFmtId="0" fontId="58" fillId="0" borderId="0" xfId="0" applyFont="1" applyAlignment="1">
      <alignment vertical="center" wrapText="1"/>
    </xf>
    <xf numFmtId="0" fontId="69" fillId="0" borderId="0" xfId="0" applyFont="1" applyAlignment="1" applyProtection="1">
      <alignment horizontal="center" vertical="center"/>
      <protection locked="0"/>
    </xf>
    <xf numFmtId="0" fontId="54" fillId="0" borderId="0" xfId="0" applyFont="1">
      <alignment vertical="center"/>
    </xf>
    <xf numFmtId="0" fontId="29" fillId="0" borderId="0" xfId="0" applyFont="1">
      <alignment vertical="center"/>
    </xf>
    <xf numFmtId="0" fontId="32" fillId="0" borderId="0" xfId="0" applyFont="1" applyAlignment="1">
      <alignment horizontal="center" vertical="center"/>
    </xf>
    <xf numFmtId="0" fontId="68" fillId="0" borderId="0" xfId="0" applyFont="1" applyAlignment="1">
      <alignment horizontal="left" vertical="center"/>
    </xf>
    <xf numFmtId="0" fontId="64" fillId="0" borderId="0" xfId="0" applyFont="1" applyAlignment="1">
      <alignment horizontal="center" vertical="center"/>
    </xf>
    <xf numFmtId="0" fontId="64" fillId="0" borderId="0" xfId="0" applyFont="1">
      <alignment vertical="center"/>
    </xf>
    <xf numFmtId="0" fontId="59" fillId="0" borderId="0" xfId="0" applyFont="1" applyAlignment="1">
      <alignment horizontal="left" vertical="center"/>
    </xf>
    <xf numFmtId="0" fontId="7" fillId="7" borderId="56" xfId="0" applyFont="1" applyFill="1" applyBorder="1" applyAlignment="1" applyProtection="1">
      <alignment horizontal="center" vertical="center"/>
      <protection locked="0"/>
    </xf>
    <xf numFmtId="0" fontId="67" fillId="0" borderId="0" xfId="0" applyFont="1">
      <alignment vertical="center"/>
    </xf>
    <xf numFmtId="0" fontId="79" fillId="0" borderId="0" xfId="0" applyFont="1" applyAlignment="1">
      <alignment horizontal="left" vertical="center"/>
    </xf>
    <xf numFmtId="0" fontId="70" fillId="0" borderId="0" xfId="0" applyFont="1">
      <alignment vertical="center"/>
    </xf>
    <xf numFmtId="0" fontId="61" fillId="7" borderId="28" xfId="0" applyFont="1" applyFill="1" applyBorder="1" applyAlignment="1" applyProtection="1">
      <alignment horizontal="center" vertical="center"/>
      <protection locked="0"/>
    </xf>
    <xf numFmtId="0" fontId="7" fillId="9" borderId="0" xfId="0" applyFont="1" applyFill="1" applyAlignment="1" applyProtection="1">
      <alignment horizontal="center" vertical="center"/>
      <protection locked="0"/>
    </xf>
    <xf numFmtId="0" fontId="7" fillId="2" borderId="106" xfId="0" applyFont="1" applyFill="1" applyBorder="1" applyAlignment="1">
      <alignment horizontal="center" vertical="center"/>
    </xf>
    <xf numFmtId="0" fontId="7" fillId="2" borderId="112" xfId="0" applyFont="1" applyFill="1" applyBorder="1" applyAlignment="1">
      <alignment horizontal="center" vertical="center"/>
    </xf>
    <xf numFmtId="0" fontId="8" fillId="7" borderId="28" xfId="0" applyFont="1" applyFill="1" applyBorder="1" applyAlignment="1" applyProtection="1">
      <alignment horizontal="center" vertical="center"/>
      <protection locked="0"/>
    </xf>
    <xf numFmtId="0" fontId="81" fillId="7" borderId="28" xfId="0" applyFont="1" applyFill="1" applyBorder="1" applyAlignment="1" applyProtection="1">
      <alignment horizontal="center" vertical="center"/>
      <protection locked="0"/>
    </xf>
    <xf numFmtId="0" fontId="75" fillId="0" borderId="0" xfId="0" applyFont="1" applyAlignment="1">
      <alignment horizontal="left" vertical="center"/>
    </xf>
    <xf numFmtId="0" fontId="7" fillId="3" borderId="39"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7" fillId="3" borderId="51" xfId="0" applyFont="1" applyFill="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7" fillId="3" borderId="67"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68"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protection locked="0"/>
    </xf>
    <xf numFmtId="0" fontId="7" fillId="3" borderId="36" xfId="0" applyFont="1" applyFill="1" applyBorder="1" applyAlignment="1" applyProtection="1">
      <alignment horizontal="center" vertical="center"/>
      <protection locked="0"/>
    </xf>
    <xf numFmtId="0" fontId="7" fillId="3" borderId="168"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47"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38" xfId="0" applyFont="1" applyFill="1" applyBorder="1" applyAlignment="1" applyProtection="1">
      <alignment horizontal="center" vertical="center" wrapText="1"/>
      <protection locked="0"/>
    </xf>
    <xf numFmtId="0" fontId="7" fillId="0" borderId="6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62" fillId="0" borderId="20" xfId="0" applyFont="1" applyBorder="1" applyAlignment="1">
      <alignment horizontal="left" vertical="center" wrapText="1"/>
    </xf>
    <xf numFmtId="0" fontId="62" fillId="0" borderId="0" xfId="0" applyFont="1" applyAlignment="1">
      <alignment horizontal="left" vertical="center" wrapText="1"/>
    </xf>
    <xf numFmtId="0" fontId="58" fillId="0" borderId="20" xfId="0" applyFont="1" applyBorder="1" applyAlignment="1">
      <alignment horizontal="left" vertical="center" wrapText="1"/>
    </xf>
    <xf numFmtId="0" fontId="58" fillId="0" borderId="0" xfId="0" applyFont="1" applyAlignment="1">
      <alignment horizontal="left" vertical="center" wrapText="1"/>
    </xf>
    <xf numFmtId="0" fontId="61" fillId="0" borderId="20" xfId="0" applyFont="1" applyBorder="1" applyAlignment="1">
      <alignment horizontal="left" vertical="center"/>
    </xf>
    <xf numFmtId="0" fontId="61" fillId="0" borderId="0" xfId="0" applyFont="1" applyAlignment="1">
      <alignment horizontal="left" vertical="center"/>
    </xf>
    <xf numFmtId="0" fontId="59" fillId="0" borderId="20" xfId="0" applyFont="1" applyBorder="1" applyAlignment="1">
      <alignment horizontal="left" vertical="center" wrapText="1"/>
    </xf>
    <xf numFmtId="0" fontId="59" fillId="0" borderId="0" xfId="0" applyFont="1" applyAlignment="1">
      <alignment horizontal="left" vertical="center" wrapText="1"/>
    </xf>
    <xf numFmtId="0" fontId="61" fillId="0" borderId="20" xfId="0" applyFont="1" applyBorder="1" applyAlignment="1">
      <alignment horizontal="center" vertical="center"/>
    </xf>
    <xf numFmtId="0" fontId="61" fillId="0" borderId="0" xfId="0" applyFont="1" applyAlignment="1">
      <alignment horizontal="center" vertical="center"/>
    </xf>
    <xf numFmtId="0" fontId="76" fillId="0" borderId="20" xfId="0" applyFont="1" applyBorder="1" applyAlignment="1">
      <alignment horizontal="left" vertical="center"/>
    </xf>
    <xf numFmtId="0" fontId="76" fillId="0" borderId="0" xfId="0" applyFont="1" applyAlignment="1">
      <alignment horizontal="left" vertical="center"/>
    </xf>
    <xf numFmtId="0" fontId="7" fillId="0" borderId="147" xfId="0" applyFont="1" applyBorder="1" applyAlignment="1" applyProtection="1">
      <alignment horizontal="center" vertical="center" wrapText="1"/>
      <protection locked="0"/>
    </xf>
    <xf numFmtId="0" fontId="7" fillId="0" borderId="148" xfId="0" applyFont="1" applyBorder="1" applyAlignment="1" applyProtection="1">
      <alignment horizontal="center" vertical="center" wrapText="1"/>
      <protection locked="0"/>
    </xf>
    <xf numFmtId="0" fontId="7" fillId="0" borderId="149"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47" xfId="0" applyFont="1" applyBorder="1" applyAlignment="1" applyProtection="1">
      <alignment horizontal="center" vertical="center" wrapText="1"/>
      <protection locked="0"/>
    </xf>
    <xf numFmtId="0" fontId="7" fillId="0" borderId="87"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135"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7" fillId="3" borderId="59" xfId="0" applyFont="1" applyFill="1" applyBorder="1" applyAlignment="1" applyProtection="1">
      <alignment horizontal="center" vertical="center" wrapText="1"/>
      <protection locked="0"/>
    </xf>
    <xf numFmtId="0" fontId="7" fillId="3" borderId="147" xfId="0" applyFont="1" applyFill="1" applyBorder="1" applyAlignment="1" applyProtection="1">
      <alignment horizontal="center" vertical="center" wrapText="1"/>
      <protection locked="0"/>
    </xf>
    <xf numFmtId="0" fontId="7" fillId="3" borderId="148" xfId="0" applyFont="1" applyFill="1" applyBorder="1" applyAlignment="1" applyProtection="1">
      <alignment horizontal="center" vertical="center" wrapText="1"/>
      <protection locked="0"/>
    </xf>
    <xf numFmtId="0" fontId="7" fillId="3" borderId="149" xfId="0" applyFont="1" applyFill="1" applyBorder="1" applyAlignment="1" applyProtection="1">
      <alignment horizontal="center" vertical="center" wrapText="1"/>
      <protection locked="0"/>
    </xf>
    <xf numFmtId="0" fontId="7" fillId="0" borderId="150" xfId="0" applyFont="1" applyBorder="1" applyAlignment="1" applyProtection="1">
      <alignment horizontal="center" vertical="center"/>
      <protection locked="0"/>
    </xf>
    <xf numFmtId="0" fontId="7" fillId="0" borderId="136"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30" fillId="0" borderId="0" xfId="0" applyFont="1" applyAlignment="1">
      <alignment horizontal="center" vertical="center"/>
    </xf>
    <xf numFmtId="0" fontId="53" fillId="0" borderId="0" xfId="0" applyFont="1" applyAlignment="1">
      <alignment horizontal="center" vertical="center"/>
    </xf>
    <xf numFmtId="0" fontId="6" fillId="5" borderId="73" xfId="0" applyFont="1" applyFill="1" applyBorder="1" applyAlignment="1">
      <alignment horizontal="right" vertical="center"/>
    </xf>
    <xf numFmtId="0" fontId="6" fillId="5" borderId="74" xfId="0" applyFont="1" applyFill="1" applyBorder="1" applyAlignment="1">
      <alignment horizontal="right" vertical="center"/>
    </xf>
    <xf numFmtId="0" fontId="6" fillId="5" borderId="75" xfId="0" applyFont="1" applyFill="1" applyBorder="1" applyAlignment="1">
      <alignment horizontal="right" vertical="center"/>
    </xf>
    <xf numFmtId="0" fontId="7" fillId="2" borderId="64" xfId="0" applyFont="1" applyFill="1" applyBorder="1" applyAlignment="1">
      <alignment horizontal="center" vertical="center"/>
    </xf>
    <xf numFmtId="0" fontId="7" fillId="2" borderId="32" xfId="0" applyFont="1" applyFill="1" applyBorder="1" applyAlignment="1">
      <alignment horizontal="center" vertical="center"/>
    </xf>
    <xf numFmtId="0" fontId="7" fillId="3" borderId="32" xfId="0" applyFont="1" applyFill="1" applyBorder="1" applyAlignment="1" applyProtection="1">
      <alignment horizontal="center" vertical="center" shrinkToFit="1"/>
      <protection locked="0"/>
    </xf>
    <xf numFmtId="0" fontId="7" fillId="3" borderId="87" xfId="0" applyFont="1" applyFill="1" applyBorder="1" applyAlignment="1" applyProtection="1">
      <alignment horizontal="center" vertical="center" shrinkToFit="1"/>
      <protection locked="0"/>
    </xf>
    <xf numFmtId="0" fontId="7" fillId="3" borderId="76" xfId="0" applyFont="1" applyFill="1" applyBorder="1" applyAlignment="1" applyProtection="1">
      <alignment horizontal="center" vertical="center" shrinkToFit="1"/>
      <protection locked="0"/>
    </xf>
    <xf numFmtId="0" fontId="7" fillId="2" borderId="52" xfId="0" applyFont="1" applyFill="1" applyBorder="1" applyAlignment="1">
      <alignment horizontal="center" vertical="center"/>
    </xf>
    <xf numFmtId="0" fontId="7" fillId="2" borderId="1" xfId="0" applyFont="1" applyFill="1" applyBorder="1" applyAlignment="1">
      <alignment horizontal="center" vertical="center"/>
    </xf>
    <xf numFmtId="0" fontId="22" fillId="0" borderId="0" xfId="0" applyFont="1" applyAlignment="1">
      <alignment horizontal="center" vertical="center"/>
    </xf>
    <xf numFmtId="0" fontId="6" fillId="5" borderId="77" xfId="0" applyFont="1" applyFill="1" applyBorder="1">
      <alignment vertical="center"/>
    </xf>
    <xf numFmtId="0" fontId="6" fillId="5" borderId="78" xfId="0" applyFont="1" applyFill="1" applyBorder="1">
      <alignment vertical="center"/>
    </xf>
    <xf numFmtId="0" fontId="6" fillId="5" borderId="79" xfId="0" applyFont="1" applyFill="1" applyBorder="1">
      <alignment vertical="center"/>
    </xf>
    <xf numFmtId="0" fontId="6" fillId="5" borderId="71" xfId="0" applyFont="1" applyFill="1" applyBorder="1" applyAlignment="1">
      <alignment vertical="center" shrinkToFit="1"/>
    </xf>
    <xf numFmtId="0" fontId="6" fillId="5" borderId="0" xfId="0" applyFont="1" applyFill="1" applyAlignment="1">
      <alignment vertical="center" shrinkToFit="1"/>
    </xf>
    <xf numFmtId="0" fontId="6" fillId="5" borderId="72" xfId="0" applyFont="1" applyFill="1" applyBorder="1" applyAlignment="1">
      <alignment vertical="center" shrinkToFit="1"/>
    </xf>
    <xf numFmtId="0" fontId="6" fillId="5" borderId="71" xfId="0" applyFont="1" applyFill="1" applyBorder="1" applyAlignment="1">
      <alignment horizontal="left" vertical="center"/>
    </xf>
    <xf numFmtId="0" fontId="6" fillId="5" borderId="0" xfId="0" applyFont="1" applyFill="1" applyAlignment="1">
      <alignment horizontal="left" vertical="center"/>
    </xf>
    <xf numFmtId="0" fontId="6" fillId="5" borderId="72" xfId="0" applyFont="1" applyFill="1" applyBorder="1" applyAlignment="1">
      <alignment horizontal="left" vertical="center"/>
    </xf>
    <xf numFmtId="0" fontId="43" fillId="5" borderId="71" xfId="0" applyFont="1" applyFill="1" applyBorder="1" applyAlignment="1">
      <alignment horizontal="left" vertical="center"/>
    </xf>
    <xf numFmtId="0" fontId="43" fillId="5" borderId="0" xfId="0" applyFont="1" applyFill="1" applyAlignment="1">
      <alignment horizontal="left" vertical="center"/>
    </xf>
    <xf numFmtId="0" fontId="43" fillId="5" borderId="72" xfId="0" applyFont="1" applyFill="1" applyBorder="1" applyAlignment="1">
      <alignment horizontal="left" vertical="center"/>
    </xf>
    <xf numFmtId="176" fontId="7" fillId="2" borderId="83" xfId="0" applyNumberFormat="1" applyFont="1" applyFill="1" applyBorder="1" applyAlignment="1">
      <alignment horizontal="center" vertical="center" shrinkToFit="1"/>
    </xf>
    <xf numFmtId="176" fontId="7" fillId="2" borderId="84" xfId="0" applyNumberFormat="1" applyFont="1" applyFill="1" applyBorder="1" applyAlignment="1">
      <alignment horizontal="center" vertical="center" shrinkToFit="1"/>
    </xf>
    <xf numFmtId="176" fontId="7" fillId="2" borderId="165" xfId="0" applyNumberFormat="1" applyFont="1" applyFill="1" applyBorder="1" applyAlignment="1">
      <alignment horizontal="center" vertical="center" shrinkToFit="1"/>
    </xf>
    <xf numFmtId="0" fontId="7" fillId="4" borderId="1"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48" xfId="0" applyFont="1" applyFill="1" applyBorder="1" applyAlignment="1" applyProtection="1">
      <alignment horizontal="center" vertical="center" shrinkToFit="1"/>
      <protection locked="0"/>
    </xf>
    <xf numFmtId="0" fontId="7" fillId="3" borderId="81"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7" fillId="3" borderId="164" xfId="0" applyFont="1" applyFill="1" applyBorder="1" applyAlignment="1" applyProtection="1">
      <alignment horizontal="center" vertical="center" shrinkToFit="1"/>
      <protection locked="0"/>
    </xf>
    <xf numFmtId="0" fontId="7" fillId="2" borderId="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8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3" borderId="39" xfId="0" applyFont="1" applyFill="1" applyBorder="1" applyAlignment="1" applyProtection="1">
      <alignment horizontal="center" vertical="center" shrinkToFit="1"/>
      <protection locked="0"/>
    </xf>
    <xf numFmtId="0" fontId="7" fillId="3" borderId="42" xfId="0"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2" borderId="39"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51" xfId="0" applyFont="1" applyFill="1" applyBorder="1" applyAlignment="1">
      <alignment horizontal="center" vertical="center"/>
    </xf>
    <xf numFmtId="0" fontId="7" fillId="4" borderId="34" xfId="0" applyFont="1" applyFill="1" applyBorder="1" applyAlignment="1" applyProtection="1">
      <alignment horizontal="center" vertical="center" shrinkToFit="1"/>
      <protection locked="0"/>
    </xf>
    <xf numFmtId="0" fontId="7" fillId="4" borderId="36" xfId="0" applyFont="1" applyFill="1" applyBorder="1" applyAlignment="1" applyProtection="1">
      <alignment horizontal="center" vertical="center" shrinkToFit="1"/>
      <protection locked="0"/>
    </xf>
    <xf numFmtId="0" fontId="7" fillId="4" borderId="132" xfId="0" applyFont="1" applyFill="1" applyBorder="1" applyAlignment="1" applyProtection="1">
      <alignment horizontal="center" vertical="center"/>
      <protection locked="0"/>
    </xf>
    <xf numFmtId="0" fontId="7" fillId="4" borderId="133" xfId="0" applyFont="1" applyFill="1" applyBorder="1" applyAlignment="1" applyProtection="1">
      <alignment horizontal="center" vertical="center"/>
      <protection locked="0"/>
    </xf>
    <xf numFmtId="0" fontId="64" fillId="0" borderId="90" xfId="1" applyFont="1" applyFill="1" applyBorder="1" applyAlignment="1">
      <alignment horizontal="left" vertical="center" wrapText="1"/>
    </xf>
    <xf numFmtId="0" fontId="64" fillId="0" borderId="91" xfId="1" applyFont="1" applyFill="1" applyBorder="1" applyAlignment="1">
      <alignment horizontal="left" vertical="center" wrapText="1"/>
    </xf>
    <xf numFmtId="0" fontId="64" fillId="0" borderId="92" xfId="1" applyFont="1" applyFill="1" applyBorder="1" applyAlignment="1">
      <alignment horizontal="left" vertical="center" wrapText="1"/>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7" fillId="2" borderId="38" xfId="0" applyFont="1" applyFill="1" applyBorder="1" applyAlignment="1">
      <alignment horizontal="left" vertical="center"/>
    </xf>
    <xf numFmtId="0" fontId="7" fillId="2" borderId="3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7"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69" xfId="0" applyFont="1" applyFill="1" applyBorder="1" applyAlignment="1">
      <alignment horizontal="center" vertical="center" shrinkToFit="1"/>
    </xf>
    <xf numFmtId="0" fontId="7" fillId="2" borderId="68"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58" xfId="0" applyFont="1" applyFill="1" applyBorder="1" applyAlignment="1">
      <alignment horizontal="left" vertical="center"/>
    </xf>
    <xf numFmtId="0" fontId="7" fillId="2" borderId="12" xfId="0" applyFont="1" applyFill="1" applyBorder="1" applyAlignment="1">
      <alignment horizontal="left" vertical="center"/>
    </xf>
    <xf numFmtId="0" fontId="7" fillId="2" borderId="47" xfId="0" applyFont="1" applyFill="1" applyBorder="1" applyAlignment="1">
      <alignment horizontal="left" vertical="center"/>
    </xf>
    <xf numFmtId="0" fontId="7" fillId="2" borderId="60" xfId="0" applyFont="1" applyFill="1" applyBorder="1" applyAlignment="1">
      <alignment horizontal="left" vertical="center"/>
    </xf>
    <xf numFmtId="0" fontId="7" fillId="2" borderId="33" xfId="0" applyFont="1" applyFill="1" applyBorder="1" applyAlignment="1">
      <alignment horizontal="left" vertical="center"/>
    </xf>
    <xf numFmtId="0" fontId="7" fillId="2" borderId="61" xfId="0" applyFont="1" applyFill="1" applyBorder="1" applyAlignment="1">
      <alignment horizontal="left" vertical="center"/>
    </xf>
    <xf numFmtId="0" fontId="7" fillId="2" borderId="52" xfId="0" applyFont="1" applyFill="1" applyBorder="1" applyAlignment="1">
      <alignment horizontal="left" vertical="center"/>
    </xf>
    <xf numFmtId="0" fontId="7" fillId="2" borderId="57" xfId="0" applyFont="1" applyFill="1" applyBorder="1" applyAlignment="1">
      <alignment horizontal="left" vertical="center"/>
    </xf>
    <xf numFmtId="0" fontId="7" fillId="2" borderId="52" xfId="0" applyFont="1" applyFill="1" applyBorder="1">
      <alignment vertical="center"/>
    </xf>
    <xf numFmtId="0" fontId="7" fillId="2" borderId="64" xfId="0" applyFont="1" applyFill="1" applyBorder="1">
      <alignment vertical="center"/>
    </xf>
    <xf numFmtId="0" fontId="7" fillId="2" borderId="145" xfId="0" applyFont="1" applyFill="1" applyBorder="1" applyAlignment="1">
      <alignment horizontal="center" vertical="center"/>
    </xf>
    <xf numFmtId="0" fontId="7" fillId="2" borderId="146"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03" xfId="0" applyFont="1" applyBorder="1" applyAlignment="1" applyProtection="1">
      <alignment horizontal="center" vertical="center"/>
      <protection locked="0"/>
    </xf>
    <xf numFmtId="0" fontId="7" fillId="0" borderId="146" xfId="0" applyFont="1" applyBorder="1" applyAlignment="1" applyProtection="1">
      <alignment horizontal="center" vertical="center"/>
      <protection locked="0"/>
    </xf>
    <xf numFmtId="0" fontId="7" fillId="0" borderId="104" xfId="0" applyFont="1" applyBorder="1" applyAlignment="1" applyProtection="1">
      <alignment horizontal="center" vertical="center"/>
      <protection locked="0"/>
    </xf>
    <xf numFmtId="0" fontId="7" fillId="0" borderId="39"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177" fontId="7" fillId="3" borderId="39" xfId="0" applyNumberFormat="1" applyFont="1" applyFill="1" applyBorder="1" applyAlignment="1" applyProtection="1">
      <alignment horizontal="center" vertical="center"/>
      <protection locked="0"/>
    </xf>
    <xf numFmtId="177" fontId="7" fillId="3" borderId="42" xfId="0" applyNumberFormat="1" applyFont="1" applyFill="1" applyBorder="1" applyAlignment="1" applyProtection="1">
      <alignment horizontal="center" vertical="center"/>
      <protection locked="0"/>
    </xf>
    <xf numFmtId="177" fontId="7" fillId="3" borderId="51" xfId="0" applyNumberFormat="1" applyFont="1" applyFill="1" applyBorder="1" applyAlignment="1" applyProtection="1">
      <alignment horizontal="center" vertical="center"/>
      <protection locked="0"/>
    </xf>
    <xf numFmtId="0" fontId="7" fillId="15" borderId="39" xfId="0" applyFont="1" applyFill="1" applyBorder="1" applyAlignment="1">
      <alignment horizontal="center" vertical="center"/>
    </xf>
    <xf numFmtId="0" fontId="7" fillId="15" borderId="42" xfId="0" applyFont="1" applyFill="1" applyBorder="1" applyAlignment="1">
      <alignment horizontal="center" vertical="center"/>
    </xf>
    <xf numFmtId="0" fontId="7" fillId="15" borderId="51" xfId="0" applyFont="1" applyFill="1" applyBorder="1" applyAlignment="1">
      <alignment horizontal="center" vertical="center"/>
    </xf>
    <xf numFmtId="0" fontId="7" fillId="2" borderId="63" xfId="0" applyFont="1" applyFill="1" applyBorder="1" applyAlignment="1">
      <alignment horizontal="left" vertical="center"/>
    </xf>
    <xf numFmtId="0" fontId="7" fillId="2" borderId="102" xfId="0" applyFont="1" applyFill="1" applyBorder="1" applyAlignment="1">
      <alignment horizontal="left" vertical="center"/>
    </xf>
    <xf numFmtId="0" fontId="7" fillId="2" borderId="55" xfId="0" applyFont="1" applyFill="1" applyBorder="1" applyAlignment="1">
      <alignment horizontal="left" vertical="center"/>
    </xf>
    <xf numFmtId="0" fontId="1" fillId="2" borderId="39"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51" xfId="0" applyFont="1" applyFill="1" applyBorder="1" applyAlignment="1">
      <alignment horizontal="center" vertical="center"/>
    </xf>
    <xf numFmtId="0" fontId="1" fillId="15" borderId="39" xfId="0" applyFont="1" applyFill="1" applyBorder="1" applyAlignment="1">
      <alignment horizontal="center" vertical="center"/>
    </xf>
    <xf numFmtId="0" fontId="1" fillId="15" borderId="42" xfId="0" applyFont="1" applyFill="1" applyBorder="1" applyAlignment="1">
      <alignment horizontal="center" vertical="center"/>
    </xf>
    <xf numFmtId="0" fontId="1" fillId="15" borderId="51" xfId="0" applyFont="1" applyFill="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51" xfId="0" applyFont="1" applyBorder="1" applyAlignment="1">
      <alignment horizontal="center" vertical="center"/>
    </xf>
    <xf numFmtId="0" fontId="7" fillId="0" borderId="67"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2" borderId="57" xfId="0" applyFont="1" applyFill="1" applyBorder="1">
      <alignment vertical="center"/>
    </xf>
    <xf numFmtId="0" fontId="7" fillId="9" borderId="39" xfId="0" applyFont="1" applyFill="1" applyBorder="1" applyAlignment="1">
      <alignment horizontal="center" vertical="center"/>
    </xf>
    <xf numFmtId="0" fontId="7" fillId="9" borderId="42" xfId="0" applyFont="1" applyFill="1" applyBorder="1" applyAlignment="1">
      <alignment horizontal="center" vertical="center"/>
    </xf>
    <xf numFmtId="0" fontId="7" fillId="9" borderId="51" xfId="0" applyFont="1" applyFill="1" applyBorder="1" applyAlignment="1">
      <alignment horizontal="center" vertical="center"/>
    </xf>
    <xf numFmtId="177" fontId="7" fillId="0" borderId="39" xfId="0" applyNumberFormat="1" applyFont="1" applyBorder="1" applyAlignment="1" applyProtection="1">
      <alignment horizontal="center" vertical="center"/>
      <protection locked="0"/>
    </xf>
    <xf numFmtId="177" fontId="7" fillId="0" borderId="42" xfId="0" applyNumberFormat="1" applyFont="1" applyBorder="1" applyAlignment="1" applyProtection="1">
      <alignment horizontal="center" vertical="center"/>
      <protection locked="0"/>
    </xf>
    <xf numFmtId="177" fontId="7" fillId="0" borderId="51" xfId="0" applyNumberFormat="1" applyFont="1" applyBorder="1" applyAlignment="1" applyProtection="1">
      <alignment horizontal="center" vertical="center"/>
      <protection locked="0"/>
    </xf>
    <xf numFmtId="0" fontId="63" fillId="0" borderId="39" xfId="0" applyFont="1" applyBorder="1" applyAlignment="1" applyProtection="1">
      <alignment horizontal="center" vertical="center"/>
      <protection locked="0"/>
    </xf>
    <xf numFmtId="0" fontId="63" fillId="0" borderId="42" xfId="0" applyFont="1" applyBorder="1" applyAlignment="1" applyProtection="1">
      <alignment horizontal="center" vertical="center"/>
      <protection locked="0"/>
    </xf>
    <xf numFmtId="0" fontId="63" fillId="0" borderId="51" xfId="0" applyFont="1" applyBorder="1" applyAlignment="1" applyProtection="1">
      <alignment horizontal="center" vertical="center"/>
      <protection locked="0"/>
    </xf>
    <xf numFmtId="0" fontId="7" fillId="0" borderId="109" xfId="0" applyFont="1" applyBorder="1" applyAlignment="1" applyProtection="1">
      <alignment horizontal="center" vertical="center" wrapText="1"/>
      <protection locked="0"/>
    </xf>
    <xf numFmtId="0" fontId="7" fillId="0" borderId="89" xfId="0" applyFont="1" applyBorder="1" applyAlignment="1" applyProtection="1">
      <alignment horizontal="center" vertical="center" wrapText="1"/>
      <protection locked="0"/>
    </xf>
    <xf numFmtId="0" fontId="7" fillId="0" borderId="110" xfId="0" applyFont="1" applyBorder="1" applyAlignment="1" applyProtection="1">
      <alignment horizontal="center" vertical="center" wrapText="1"/>
      <protection locked="0"/>
    </xf>
    <xf numFmtId="0" fontId="7" fillId="0" borderId="150" xfId="0" applyFont="1" applyBorder="1" applyAlignment="1" applyProtection="1">
      <alignment horizontal="center" vertical="center" shrinkToFit="1"/>
      <protection locked="0"/>
    </xf>
    <xf numFmtId="0" fontId="7" fillId="0" borderId="136"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protection locked="0"/>
    </xf>
    <xf numFmtId="0" fontId="7" fillId="0" borderId="85"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02"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168" xfId="0" applyFont="1" applyBorder="1" applyAlignment="1" applyProtection="1">
      <alignment horizontal="center" vertical="center" wrapText="1"/>
      <protection locked="0"/>
    </xf>
    <xf numFmtId="0" fontId="30" fillId="9" borderId="0" xfId="0" applyFont="1" applyFill="1" applyAlignment="1">
      <alignment horizontal="center" vertical="center"/>
    </xf>
    <xf numFmtId="0" fontId="1" fillId="9" borderId="39" xfId="0" applyFont="1" applyFill="1" applyBorder="1" applyAlignment="1">
      <alignment horizontal="center" vertical="center"/>
    </xf>
    <xf numFmtId="0" fontId="1" fillId="9" borderId="42" xfId="0" applyFont="1" applyFill="1" applyBorder="1" applyAlignment="1">
      <alignment horizontal="center" vertical="center"/>
    </xf>
    <xf numFmtId="0" fontId="1" fillId="9" borderId="51"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69" xfId="0" applyFont="1" applyFill="1" applyBorder="1">
      <alignment vertical="center"/>
    </xf>
    <xf numFmtId="0" fontId="7" fillId="2" borderId="49" xfId="0" applyFont="1" applyFill="1" applyBorder="1">
      <alignment vertical="center"/>
    </xf>
    <xf numFmtId="0" fontId="7" fillId="2" borderId="166" xfId="0" applyFont="1" applyFill="1" applyBorder="1" applyAlignment="1">
      <alignment horizontal="left" vertical="center"/>
    </xf>
    <xf numFmtId="0" fontId="7" fillId="2" borderId="148" xfId="0" applyFont="1" applyFill="1" applyBorder="1" applyAlignment="1">
      <alignment horizontal="left" vertical="center"/>
    </xf>
    <xf numFmtId="0" fontId="7" fillId="2" borderId="149" xfId="0" applyFont="1" applyFill="1" applyBorder="1" applyAlignment="1">
      <alignment horizontal="left" vertical="center"/>
    </xf>
    <xf numFmtId="0" fontId="7" fillId="2" borderId="104" xfId="0" applyFont="1" applyFill="1" applyBorder="1" applyAlignment="1">
      <alignment horizontal="center" vertical="center"/>
    </xf>
    <xf numFmtId="0" fontId="7" fillId="4" borderId="34"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7" fillId="2" borderId="10" xfId="0" applyFont="1" applyFill="1" applyBorder="1" applyAlignment="1">
      <alignment horizontal="center" vertical="center"/>
    </xf>
    <xf numFmtId="0" fontId="0" fillId="0" borderId="0" xfId="0" applyAlignment="1">
      <alignment horizontal="center" vertical="center"/>
    </xf>
    <xf numFmtId="0" fontId="6" fillId="5" borderId="71" xfId="0" applyFont="1" applyFill="1" applyBorder="1">
      <alignment vertical="center"/>
    </xf>
    <xf numFmtId="0" fontId="6" fillId="5" borderId="0" xfId="0" applyFont="1" applyFill="1">
      <alignment vertical="center"/>
    </xf>
    <xf numFmtId="0" fontId="6" fillId="5" borderId="72" xfId="0" applyFont="1" applyFill="1" applyBorder="1">
      <alignment vertical="center"/>
    </xf>
    <xf numFmtId="0" fontId="43" fillId="5" borderId="71" xfId="0" applyFont="1" applyFill="1" applyBorder="1">
      <alignment vertical="center"/>
    </xf>
    <xf numFmtId="0" fontId="43" fillId="5" borderId="0" xfId="0" applyFont="1" applyFill="1">
      <alignment vertical="center"/>
    </xf>
    <xf numFmtId="0" fontId="43" fillId="5" borderId="72" xfId="0" applyFont="1" applyFill="1" applyBorder="1">
      <alignment vertical="center"/>
    </xf>
    <xf numFmtId="0" fontId="7" fillId="2" borderId="88" xfId="0" applyFont="1" applyFill="1" applyBorder="1" applyAlignment="1">
      <alignment horizontal="center" vertical="center"/>
    </xf>
    <xf numFmtId="0" fontId="7" fillId="3" borderId="87"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184" fontId="7" fillId="4" borderId="10" xfId="0" applyNumberFormat="1" applyFont="1" applyFill="1" applyBorder="1" applyAlignment="1" applyProtection="1">
      <alignment horizontal="center" vertical="center"/>
      <protection locked="0"/>
    </xf>
    <xf numFmtId="184" fontId="7" fillId="4" borderId="34" xfId="0" applyNumberFormat="1" applyFont="1" applyFill="1" applyBorder="1" applyAlignment="1" applyProtection="1">
      <alignment horizontal="center" vertical="center"/>
      <protection locked="0"/>
    </xf>
    <xf numFmtId="184" fontId="7" fillId="4" borderId="36" xfId="0" applyNumberFormat="1" applyFont="1" applyFill="1" applyBorder="1" applyAlignment="1" applyProtection="1">
      <alignment horizontal="center" vertical="center"/>
      <protection locked="0"/>
    </xf>
    <xf numFmtId="0" fontId="21" fillId="0" borderId="0" xfId="0" applyFont="1" applyAlignment="1">
      <alignment horizontal="center" vertical="center"/>
    </xf>
    <xf numFmtId="0" fontId="7" fillId="2" borderId="19" xfId="0" applyFont="1" applyFill="1" applyBorder="1" applyAlignment="1">
      <alignment horizontal="left" vertical="center"/>
    </xf>
    <xf numFmtId="0" fontId="7" fillId="2" borderId="69" xfId="0" applyFont="1" applyFill="1" applyBorder="1" applyAlignment="1">
      <alignment horizontal="left" vertical="center"/>
    </xf>
    <xf numFmtId="0" fontId="7" fillId="2" borderId="115" xfId="0" applyFont="1" applyFill="1" applyBorder="1">
      <alignment vertical="center"/>
    </xf>
    <xf numFmtId="0" fontId="7" fillId="2" borderId="49" xfId="0" applyFont="1" applyFill="1" applyBorder="1" applyAlignment="1">
      <alignment horizontal="left" vertical="center"/>
    </xf>
    <xf numFmtId="0" fontId="7" fillId="0" borderId="10" xfId="0" applyFont="1" applyBorder="1" applyAlignment="1" applyProtection="1">
      <alignment horizontal="center" vertical="center"/>
      <protection locked="0"/>
    </xf>
    <xf numFmtId="176" fontId="7" fillId="2" borderId="10" xfId="0" applyNumberFormat="1" applyFont="1" applyFill="1" applyBorder="1" applyAlignment="1">
      <alignment horizontal="center" vertical="center"/>
    </xf>
    <xf numFmtId="176" fontId="7" fillId="2" borderId="34" xfId="0" applyNumberFormat="1" applyFont="1" applyFill="1" applyBorder="1" applyAlignment="1">
      <alignment horizontal="center" vertical="center"/>
    </xf>
    <xf numFmtId="176" fontId="7" fillId="2" borderId="36" xfId="0" applyNumberFormat="1" applyFont="1" applyFill="1" applyBorder="1" applyAlignment="1">
      <alignment horizontal="center" vertical="center"/>
    </xf>
    <xf numFmtId="0" fontId="7" fillId="0" borderId="39" xfId="0" applyFont="1" applyBorder="1" applyAlignment="1" applyProtection="1">
      <alignment horizontal="right" vertical="center"/>
      <protection locked="0"/>
    </xf>
    <xf numFmtId="0" fontId="7" fillId="0" borderId="42" xfId="0" applyFont="1" applyBorder="1" applyAlignment="1" applyProtection="1">
      <alignment horizontal="right" vertical="center"/>
      <protection locked="0"/>
    </xf>
    <xf numFmtId="0" fontId="7" fillId="3" borderId="24"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43" fillId="0" borderId="0" xfId="0" applyFont="1" applyAlignment="1">
      <alignment horizontal="center" vertical="center" wrapText="1"/>
    </xf>
    <xf numFmtId="0" fontId="7" fillId="2" borderId="119" xfId="0" applyFont="1" applyFill="1" applyBorder="1" applyAlignment="1">
      <alignment horizontal="center" vertical="center"/>
    </xf>
    <xf numFmtId="0" fontId="7" fillId="2" borderId="113" xfId="0" applyFont="1" applyFill="1" applyBorder="1" applyAlignment="1">
      <alignment horizontal="center" vertical="center"/>
    </xf>
    <xf numFmtId="0" fontId="7" fillId="7" borderId="46" xfId="0" applyFont="1" applyFill="1" applyBorder="1" applyAlignment="1">
      <alignment horizontal="center" vertical="center" wrapText="1"/>
    </xf>
    <xf numFmtId="0" fontId="7" fillId="7" borderId="21" xfId="0" applyFont="1" applyFill="1" applyBorder="1" applyAlignment="1">
      <alignment horizontal="center" vertical="center"/>
    </xf>
    <xf numFmtId="0" fontId="7" fillId="7" borderId="53" xfId="0" applyFont="1" applyFill="1" applyBorder="1" applyAlignment="1" applyProtection="1">
      <alignment horizontal="center" vertical="center"/>
      <protection locked="0"/>
    </xf>
    <xf numFmtId="0" fontId="7" fillId="7" borderId="56" xfId="0" applyFont="1" applyFill="1" applyBorder="1" applyAlignment="1" applyProtection="1">
      <alignment horizontal="center" vertical="center"/>
      <protection locked="0"/>
    </xf>
    <xf numFmtId="0" fontId="7" fillId="7" borderId="43" xfId="0" applyFont="1" applyFill="1" applyBorder="1" applyAlignment="1" applyProtection="1">
      <alignment horizontal="center" vertical="center"/>
      <protection locked="0"/>
    </xf>
    <xf numFmtId="0" fontId="7" fillId="2" borderId="130" xfId="0" applyFont="1" applyFill="1" applyBorder="1" applyAlignment="1">
      <alignment horizontal="center" vertical="center"/>
    </xf>
    <xf numFmtId="0" fontId="7" fillId="2" borderId="131" xfId="0" applyFont="1" applyFill="1" applyBorder="1" applyAlignment="1">
      <alignment horizontal="center" vertical="center"/>
    </xf>
    <xf numFmtId="0" fontId="7" fillId="7" borderId="45" xfId="0" applyFont="1" applyFill="1" applyBorder="1" applyAlignment="1">
      <alignment horizontal="center" vertical="center"/>
    </xf>
    <xf numFmtId="0" fontId="7" fillId="0" borderId="109" xfId="0" applyFont="1" applyBorder="1" applyAlignment="1" applyProtection="1">
      <alignment horizontal="center" vertical="center"/>
      <protection locked="0"/>
    </xf>
    <xf numFmtId="0" fontId="7" fillId="0" borderId="110" xfId="0" applyFont="1" applyBorder="1" applyAlignment="1" applyProtection="1">
      <alignment horizontal="center" vertical="center"/>
      <protection locked="0"/>
    </xf>
    <xf numFmtId="0" fontId="0" fillId="0" borderId="0" xfId="0" applyAlignment="1">
      <alignment horizontal="center" vertical="center" wrapText="1"/>
    </xf>
    <xf numFmtId="0" fontId="7" fillId="3" borderId="54" xfId="0" applyFont="1" applyFill="1" applyBorder="1" applyAlignment="1" applyProtection="1">
      <alignment horizontal="center" vertical="center" wrapText="1"/>
      <protection locked="0"/>
    </xf>
    <xf numFmtId="0" fontId="7" fillId="3" borderId="102" xfId="0" applyFont="1" applyFill="1" applyBorder="1" applyAlignment="1" applyProtection="1">
      <alignment horizontal="center" vertical="center" wrapText="1"/>
      <protection locked="0"/>
    </xf>
    <xf numFmtId="0" fontId="7" fillId="3" borderId="55" xfId="0" applyFont="1" applyFill="1" applyBorder="1" applyAlignment="1" applyProtection="1">
      <alignment horizontal="center" vertical="center" wrapText="1"/>
      <protection locked="0"/>
    </xf>
    <xf numFmtId="0" fontId="7" fillId="2" borderId="124" xfId="0" applyFont="1" applyFill="1" applyBorder="1" applyAlignment="1">
      <alignment horizontal="center" vertical="center"/>
    </xf>
    <xf numFmtId="0" fontId="7" fillId="2" borderId="125" xfId="0" applyFont="1" applyFill="1" applyBorder="1" applyAlignment="1">
      <alignment horizontal="center" vertical="center"/>
    </xf>
    <xf numFmtId="0" fontId="7" fillId="7" borderId="65" xfId="0" applyFont="1" applyFill="1" applyBorder="1" applyAlignment="1">
      <alignment horizontal="center" vertical="center" wrapText="1"/>
    </xf>
    <xf numFmtId="0" fontId="7" fillId="7" borderId="66" xfId="0" applyFont="1" applyFill="1" applyBorder="1" applyAlignment="1" applyProtection="1">
      <alignment horizontal="center" vertical="center"/>
      <protection locked="0"/>
    </xf>
    <xf numFmtId="0" fontId="49" fillId="9" borderId="90" xfId="1" applyFont="1" applyFill="1" applyBorder="1" applyAlignment="1">
      <alignment horizontal="center" vertical="center" wrapText="1"/>
    </xf>
    <xf numFmtId="0" fontId="49" fillId="9" borderId="91" xfId="1" applyFont="1" applyFill="1" applyBorder="1" applyAlignment="1">
      <alignment horizontal="center" vertical="center" wrapText="1"/>
    </xf>
    <xf numFmtId="0" fontId="49" fillId="9" borderId="92" xfId="1" applyFont="1" applyFill="1" applyBorder="1" applyAlignment="1">
      <alignment horizontal="center" vertical="center" wrapText="1"/>
    </xf>
    <xf numFmtId="0" fontId="7" fillId="4" borderId="1"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184" fontId="7" fillId="4" borderId="1" xfId="0" applyNumberFormat="1" applyFont="1" applyFill="1" applyBorder="1" applyAlignment="1" applyProtection="1">
      <alignment horizontal="center" vertical="center"/>
      <protection locked="0"/>
    </xf>
    <xf numFmtId="184" fontId="7" fillId="4" borderId="48" xfId="0" applyNumberFormat="1" applyFont="1" applyFill="1" applyBorder="1" applyAlignment="1" applyProtection="1">
      <alignment horizontal="center" vertical="center"/>
      <protection locked="0"/>
    </xf>
    <xf numFmtId="176" fontId="7" fillId="2" borderId="1" xfId="0" applyNumberFormat="1" applyFont="1" applyFill="1" applyBorder="1" applyAlignment="1">
      <alignment horizontal="center" vertical="center"/>
    </xf>
    <xf numFmtId="176" fontId="7" fillId="2" borderId="48" xfId="0" applyNumberFormat="1" applyFont="1" applyFill="1" applyBorder="1" applyAlignment="1">
      <alignment horizontal="center" vertical="center"/>
    </xf>
    <xf numFmtId="0" fontId="7" fillId="3" borderId="32" xfId="0" applyFont="1" applyFill="1" applyBorder="1" applyAlignment="1" applyProtection="1">
      <alignment horizontal="center" vertical="center"/>
      <protection locked="0"/>
    </xf>
    <xf numFmtId="0" fontId="7" fillId="3" borderId="76"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48"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7" fillId="0" borderId="1"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16" fillId="0" borderId="10" xfId="0" applyFont="1" applyBorder="1" applyAlignment="1" applyProtection="1">
      <alignment horizontal="center" vertical="center"/>
      <protection hidden="1"/>
    </xf>
    <xf numFmtId="0" fontId="16" fillId="0" borderId="99" xfId="0" applyFont="1" applyBorder="1" applyAlignment="1" applyProtection="1">
      <alignment horizontal="center" vertical="center"/>
      <protection hidden="1"/>
    </xf>
    <xf numFmtId="0" fontId="16" fillId="0" borderId="101" xfId="0" applyFont="1" applyBorder="1" applyAlignment="1" applyProtection="1">
      <alignment horizontal="center" vertical="center"/>
      <protection hidden="1"/>
    </xf>
    <xf numFmtId="0" fontId="16" fillId="0" borderId="34" xfId="0" applyFont="1" applyBorder="1" applyAlignment="1" applyProtection="1">
      <alignment horizontal="center" vertical="center"/>
      <protection hidden="1"/>
    </xf>
    <xf numFmtId="0" fontId="16" fillId="0" borderId="100" xfId="0" applyFont="1" applyBorder="1" applyAlignment="1" applyProtection="1">
      <alignment horizontal="center" vertical="center"/>
      <protection hidden="1"/>
    </xf>
    <xf numFmtId="0" fontId="16" fillId="0" borderId="7" xfId="0" applyFont="1" applyBorder="1" applyAlignment="1" applyProtection="1">
      <alignment horizontal="center" vertical="center"/>
      <protection hidden="1"/>
    </xf>
    <xf numFmtId="0" fontId="9" fillId="0" borderId="68" xfId="0" applyFont="1" applyBorder="1" applyAlignment="1" applyProtection="1">
      <alignment horizontal="center" vertical="center"/>
      <protection hidden="1"/>
    </xf>
    <xf numFmtId="0" fontId="9" fillId="0" borderId="34" xfId="0" applyFont="1" applyBorder="1" applyAlignment="1" applyProtection="1">
      <alignment horizontal="center" vertical="center"/>
      <protection hidden="1"/>
    </xf>
    <xf numFmtId="0" fontId="13" fillId="0" borderId="10" xfId="0" applyFont="1" applyBorder="1" applyAlignment="1" applyProtection="1">
      <alignment horizontal="center" vertical="center" shrinkToFit="1"/>
      <protection hidden="1"/>
    </xf>
    <xf numFmtId="0" fontId="13" fillId="0" borderId="34" xfId="0" applyFont="1" applyBorder="1" applyAlignment="1" applyProtection="1">
      <alignment horizontal="center" vertical="center" shrinkToFit="1"/>
      <protection hidden="1"/>
    </xf>
    <xf numFmtId="0" fontId="13" fillId="0" borderId="7" xfId="0" applyFont="1" applyBorder="1" applyAlignment="1" applyProtection="1">
      <alignment horizontal="center" vertical="center" shrinkToFit="1"/>
      <protection hidden="1"/>
    </xf>
    <xf numFmtId="0" fontId="9" fillId="0" borderId="10" xfId="0" applyFont="1" applyBorder="1" applyAlignment="1" applyProtection="1">
      <alignment horizontal="center" vertical="center"/>
      <protection hidden="1"/>
    </xf>
    <xf numFmtId="0" fontId="40" fillId="0" borderId="34" xfId="0" applyFont="1" applyBorder="1" applyAlignment="1" applyProtection="1">
      <alignment horizontal="center" vertical="center"/>
      <protection hidden="1"/>
    </xf>
    <xf numFmtId="0" fontId="40" fillId="0" borderId="7" xfId="0" applyFont="1" applyBorder="1" applyAlignment="1" applyProtection="1">
      <alignment horizontal="center" vertical="center"/>
      <protection hidden="1"/>
    </xf>
    <xf numFmtId="0" fontId="40" fillId="0" borderId="10" xfId="0" applyFont="1" applyBorder="1" applyAlignment="1" applyProtection="1">
      <alignment horizontal="center" vertical="center"/>
      <protection hidden="1"/>
    </xf>
    <xf numFmtId="0" fontId="40" fillId="0" borderId="10" xfId="0" applyFont="1" applyBorder="1" applyAlignment="1" applyProtection="1">
      <alignment horizontal="center" vertical="center" shrinkToFit="1"/>
      <protection hidden="1"/>
    </xf>
    <xf numFmtId="0" fontId="40" fillId="0" borderId="34" xfId="0" applyFont="1" applyBorder="1" applyAlignment="1" applyProtection="1">
      <alignment horizontal="center" vertical="center" shrinkToFit="1"/>
      <protection hidden="1"/>
    </xf>
    <xf numFmtId="0" fontId="40" fillId="0" borderId="36" xfId="0" applyFont="1" applyBorder="1" applyAlignment="1" applyProtection="1">
      <alignment horizontal="center" vertical="center" shrinkToFit="1"/>
      <protection hidden="1"/>
    </xf>
    <xf numFmtId="0" fontId="31" fillId="0" borderId="20" xfId="0" applyFont="1" applyBorder="1" applyAlignment="1" applyProtection="1">
      <alignment horizontal="center" vertical="center"/>
      <protection hidden="1"/>
    </xf>
    <xf numFmtId="0" fontId="34" fillId="0" borderId="6" xfId="0" applyFont="1" applyBorder="1" applyAlignment="1" applyProtection="1">
      <alignment horizontal="center" vertical="center"/>
      <protection hidden="1"/>
    </xf>
    <xf numFmtId="0" fontId="10" fillId="0" borderId="14" xfId="0" applyFont="1" applyBorder="1" applyAlignment="1" applyProtection="1">
      <alignment horizontal="center" vertical="center" shrinkToFit="1"/>
      <protection hidden="1"/>
    </xf>
    <xf numFmtId="0" fontId="10" fillId="0" borderId="15" xfId="0" applyFont="1" applyBorder="1" applyAlignment="1" applyProtection="1">
      <alignment horizontal="center" vertical="center" shrinkToFit="1"/>
      <protection hidden="1"/>
    </xf>
    <xf numFmtId="0" fontId="10" fillId="0" borderId="38" xfId="0" applyFont="1" applyBorder="1" applyAlignment="1" applyProtection="1">
      <alignment horizontal="center" vertical="center" shrinkToFit="1"/>
      <protection hidden="1"/>
    </xf>
    <xf numFmtId="0" fontId="14" fillId="0" borderId="60" xfId="0" applyFont="1" applyBorder="1" applyAlignment="1" applyProtection="1">
      <alignment horizontal="center" vertical="center" shrinkToFit="1"/>
      <protection hidden="1"/>
    </xf>
    <xf numFmtId="0" fontId="14" fillId="0" borderId="33" xfId="0" applyFont="1" applyBorder="1" applyAlignment="1" applyProtection="1">
      <alignment horizontal="center" vertical="center" shrinkToFit="1"/>
      <protection hidden="1"/>
    </xf>
    <xf numFmtId="0" fontId="14" fillId="0" borderId="61" xfId="0" applyFont="1" applyBorder="1" applyAlignment="1" applyProtection="1">
      <alignment horizontal="center" vertical="center" shrinkToFit="1"/>
      <protection hidden="1"/>
    </xf>
    <xf numFmtId="0" fontId="31" fillId="0" borderId="10" xfId="0" applyFont="1" applyBorder="1" applyAlignment="1" applyProtection="1">
      <alignment horizontal="center" vertical="center"/>
      <protection hidden="1"/>
    </xf>
    <xf numFmtId="0" fontId="31" fillId="0" borderId="34" xfId="0" applyFont="1" applyBorder="1" applyAlignment="1" applyProtection="1">
      <alignment horizontal="center" vertical="center"/>
      <protection hidden="1"/>
    </xf>
    <xf numFmtId="0" fontId="31" fillId="0" borderId="36" xfId="0" applyFont="1" applyBorder="1" applyAlignment="1" applyProtection="1">
      <alignment horizontal="center" vertical="center"/>
      <protection hidden="1"/>
    </xf>
    <xf numFmtId="0" fontId="13" fillId="0" borderId="58" xfId="0" applyFont="1" applyBorder="1" applyAlignment="1" applyProtection="1">
      <alignment horizontal="center" vertical="center" shrinkToFit="1"/>
      <protection hidden="1"/>
    </xf>
    <xf numFmtId="0" fontId="13" fillId="0" borderId="12" xfId="0" applyFont="1" applyBorder="1" applyAlignment="1" applyProtection="1">
      <alignment horizontal="center" vertical="center" shrinkToFit="1"/>
      <protection hidden="1"/>
    </xf>
    <xf numFmtId="0" fontId="13" fillId="0" borderId="47" xfId="0" applyFont="1" applyBorder="1" applyAlignment="1" applyProtection="1">
      <alignment horizontal="center" vertical="center" shrinkToFit="1"/>
      <protection hidden="1"/>
    </xf>
    <xf numFmtId="0" fontId="16" fillId="0" borderId="5" xfId="0" applyFont="1" applyBorder="1" applyAlignment="1" applyProtection="1">
      <alignment horizontal="center" vertical="center"/>
      <protection hidden="1"/>
    </xf>
    <xf numFmtId="0" fontId="39" fillId="0" borderId="18" xfId="0" applyFont="1" applyBorder="1" applyAlignment="1" applyProtection="1">
      <alignment horizontal="center" vertical="center"/>
      <protection hidden="1"/>
    </xf>
    <xf numFmtId="0" fontId="39" fillId="0" borderId="8" xfId="0" applyFont="1" applyBorder="1" applyAlignment="1" applyProtection="1">
      <alignment horizontal="center" vertical="center"/>
      <protection hidden="1"/>
    </xf>
    <xf numFmtId="0" fontId="39" fillId="0" borderId="9" xfId="0" applyFont="1" applyBorder="1" applyAlignment="1" applyProtection="1">
      <alignment horizontal="center" vertical="center"/>
      <protection hidden="1"/>
    </xf>
    <xf numFmtId="0" fontId="16" fillId="0" borderId="10" xfId="0" applyFont="1" applyBorder="1" applyAlignment="1" applyProtection="1">
      <alignment horizontal="center" vertical="center" wrapText="1" shrinkToFit="1"/>
      <protection hidden="1"/>
    </xf>
    <xf numFmtId="0" fontId="16" fillId="0" borderId="34" xfId="0" applyFont="1" applyBorder="1" applyAlignment="1" applyProtection="1">
      <alignment horizontal="center" vertical="center" wrapText="1" shrinkToFit="1"/>
      <protection hidden="1"/>
    </xf>
    <xf numFmtId="0" fontId="16" fillId="0" borderId="10" xfId="0" applyFont="1" applyBorder="1" applyAlignment="1" applyProtection="1">
      <alignment horizontal="right" vertical="center" shrinkToFit="1"/>
      <protection hidden="1"/>
    </xf>
    <xf numFmtId="0" fontId="16" fillId="0" borderId="34" xfId="0" applyFont="1" applyBorder="1" applyAlignment="1" applyProtection="1">
      <alignment horizontal="right" vertical="center" shrinkToFit="1"/>
      <protection hidden="1"/>
    </xf>
    <xf numFmtId="0" fontId="38" fillId="0" borderId="0" xfId="0" applyFont="1" applyAlignment="1" applyProtection="1">
      <alignment horizontal="center" vertical="center" shrinkToFit="1"/>
      <protection hidden="1"/>
    </xf>
    <xf numFmtId="0" fontId="31" fillId="0" borderId="67" xfId="0" applyFont="1" applyBorder="1" applyAlignment="1" applyProtection="1">
      <alignment horizontal="center" vertical="center"/>
      <protection hidden="1"/>
    </xf>
    <xf numFmtId="0" fontId="34" fillId="0" borderId="88" xfId="0" applyFont="1" applyBorder="1" applyAlignment="1" applyProtection="1">
      <alignment horizontal="center" vertical="center"/>
      <protection hidden="1"/>
    </xf>
    <xf numFmtId="0" fontId="31" fillId="0" borderId="87" xfId="0" applyFont="1" applyBorder="1" applyAlignment="1" applyProtection="1">
      <alignment horizontal="center" vertical="center"/>
      <protection hidden="1"/>
    </xf>
    <xf numFmtId="0" fontId="31" fillId="0" borderId="3" xfId="0" applyFont="1" applyBorder="1" applyAlignment="1" applyProtection="1">
      <alignment horizontal="center" vertical="center"/>
      <protection hidden="1"/>
    </xf>
    <xf numFmtId="0" fontId="31" fillId="0" borderId="3" xfId="0" applyFont="1" applyBorder="1" applyAlignment="1" applyProtection="1">
      <alignment horizontal="left" vertical="center"/>
      <protection hidden="1"/>
    </xf>
    <xf numFmtId="0" fontId="34" fillId="0" borderId="3" xfId="0" applyFont="1" applyBorder="1" applyAlignment="1" applyProtection="1">
      <alignment horizontal="left" vertical="center"/>
      <protection hidden="1"/>
    </xf>
    <xf numFmtId="0" fontId="34" fillId="0" borderId="88" xfId="0" applyFont="1" applyBorder="1" applyAlignment="1" applyProtection="1">
      <alignment horizontal="left" vertical="center"/>
      <protection hidden="1"/>
    </xf>
    <xf numFmtId="0" fontId="34" fillId="0" borderId="87" xfId="0" applyFont="1" applyBorder="1" applyAlignment="1" applyProtection="1">
      <alignment horizontal="center" vertical="center"/>
      <protection hidden="1"/>
    </xf>
    <xf numFmtId="0" fontId="34" fillId="0" borderId="3" xfId="0" applyFont="1" applyBorder="1" applyAlignment="1" applyProtection="1">
      <alignment horizontal="center" vertical="center"/>
      <protection hidden="1"/>
    </xf>
    <xf numFmtId="0" fontId="34" fillId="0" borderId="87" xfId="0" applyFont="1" applyBorder="1" applyAlignment="1" applyProtection="1">
      <alignment horizontal="right" vertical="center"/>
      <protection hidden="1"/>
    </xf>
    <xf numFmtId="0" fontId="34" fillId="0" borderId="3" xfId="0" applyFont="1" applyBorder="1" applyAlignment="1" applyProtection="1">
      <alignment horizontal="right" vertical="center"/>
      <protection hidden="1"/>
    </xf>
    <xf numFmtId="0" fontId="12" fillId="0" borderId="119" xfId="0" applyFont="1" applyBorder="1" applyAlignment="1" applyProtection="1">
      <alignment horizontal="center" vertical="center" shrinkToFit="1"/>
      <protection hidden="1"/>
    </xf>
    <xf numFmtId="0" fontId="12" fillId="0" borderId="158" xfId="0" applyFont="1" applyBorder="1" applyAlignment="1" applyProtection="1">
      <alignment horizontal="center" vertical="center" shrinkToFit="1"/>
      <protection hidden="1"/>
    </xf>
    <xf numFmtId="0" fontId="12" fillId="0" borderId="121" xfId="0" applyFont="1" applyBorder="1" applyAlignment="1" applyProtection="1">
      <alignment horizontal="center" vertical="center" shrinkToFit="1"/>
      <protection hidden="1"/>
    </xf>
    <xf numFmtId="0" fontId="18" fillId="0" borderId="113" xfId="0" applyFont="1" applyBorder="1" applyAlignment="1" applyProtection="1">
      <alignment horizontal="center" vertical="center"/>
      <protection hidden="1"/>
    </xf>
    <xf numFmtId="0" fontId="18" fillId="0" borderId="160" xfId="0" applyFont="1" applyBorder="1" applyAlignment="1" applyProtection="1">
      <alignment horizontal="center" vertical="center"/>
      <protection hidden="1"/>
    </xf>
    <xf numFmtId="0" fontId="18" fillId="0" borderId="114" xfId="0" applyFont="1" applyBorder="1" applyAlignment="1" applyProtection="1">
      <alignment horizontal="center" vertical="center"/>
      <protection hidden="1"/>
    </xf>
    <xf numFmtId="0" fontId="18" fillId="0" borderId="122" xfId="0" applyFont="1" applyBorder="1" applyAlignment="1" applyProtection="1">
      <alignment horizontal="center" vertical="center"/>
      <protection hidden="1"/>
    </xf>
    <xf numFmtId="0" fontId="12" fillId="0" borderId="5" xfId="0" applyFont="1" applyBorder="1" applyAlignment="1" applyProtection="1">
      <alignment horizontal="center" vertical="center" wrapText="1" shrinkToFit="1"/>
      <protection hidden="1"/>
    </xf>
    <xf numFmtId="0" fontId="12" fillId="0" borderId="18" xfId="0" applyFont="1" applyBorder="1" applyAlignment="1" applyProtection="1">
      <alignment horizontal="center" vertical="center" wrapText="1" shrinkToFit="1"/>
      <protection hidden="1"/>
    </xf>
    <xf numFmtId="0" fontId="12" fillId="0" borderId="20" xfId="0" applyFont="1" applyBorder="1" applyAlignment="1" applyProtection="1">
      <alignment horizontal="center" vertical="center" wrapText="1" shrinkToFit="1"/>
      <protection hidden="1"/>
    </xf>
    <xf numFmtId="0" fontId="12" fillId="0" borderId="6" xfId="0" applyFont="1" applyBorder="1" applyAlignment="1" applyProtection="1">
      <alignment horizontal="center" vertical="center" wrapText="1" shrinkToFit="1"/>
      <protection hidden="1"/>
    </xf>
    <xf numFmtId="0" fontId="12" fillId="0" borderId="8" xfId="0" applyFont="1" applyBorder="1" applyAlignment="1" applyProtection="1">
      <alignment horizontal="center" vertical="center" wrapText="1" shrinkToFit="1"/>
      <protection hidden="1"/>
    </xf>
    <xf numFmtId="0" fontId="12" fillId="0" borderId="9" xfId="0" applyFont="1" applyBorder="1" applyAlignment="1" applyProtection="1">
      <alignment horizontal="center" vertical="center" wrapText="1" shrinkToFit="1"/>
      <protection hidden="1"/>
    </xf>
    <xf numFmtId="0" fontId="18" fillId="0" borderId="162" xfId="0" applyFont="1" applyBorder="1" applyAlignment="1" applyProtection="1">
      <alignment horizontal="center" vertical="center"/>
      <protection hidden="1"/>
    </xf>
    <xf numFmtId="0" fontId="18" fillId="0" borderId="15" xfId="0" applyFont="1" applyBorder="1" applyAlignment="1" applyProtection="1">
      <alignment horizontal="center" vertical="center"/>
      <protection hidden="1"/>
    </xf>
    <xf numFmtId="0" fontId="18" fillId="0" borderId="163" xfId="0" applyFont="1" applyBorder="1" applyAlignment="1" applyProtection="1">
      <alignment horizontal="center" vertical="center"/>
      <protection hidden="1"/>
    </xf>
    <xf numFmtId="179" fontId="31" fillId="0" borderId="34" xfId="0" applyNumberFormat="1" applyFont="1" applyBorder="1" applyAlignment="1" applyProtection="1">
      <alignment horizontal="left" vertical="center"/>
      <protection hidden="1"/>
    </xf>
    <xf numFmtId="179" fontId="31" fillId="0" borderId="7" xfId="0" applyNumberFormat="1" applyFont="1" applyBorder="1" applyAlignment="1" applyProtection="1">
      <alignment horizontal="left" vertical="center"/>
      <protection hidden="1"/>
    </xf>
    <xf numFmtId="0" fontId="31" fillId="0" borderId="7" xfId="0" applyFont="1" applyBorder="1" applyAlignment="1" applyProtection="1">
      <alignment horizontal="center" vertical="center"/>
      <protection hidden="1"/>
    </xf>
    <xf numFmtId="0" fontId="12" fillId="0" borderId="58" xfId="0" applyFont="1" applyBorder="1" applyAlignment="1" applyProtection="1">
      <alignment horizontal="center" vertical="center"/>
      <protection hidden="1"/>
    </xf>
    <xf numFmtId="0" fontId="12" fillId="0" borderId="12" xfId="0" applyFont="1" applyBorder="1" applyAlignment="1" applyProtection="1">
      <alignment horizontal="center" vertical="center"/>
      <protection hidden="1"/>
    </xf>
    <xf numFmtId="0" fontId="12" fillId="0" borderId="97" xfId="0" applyFont="1" applyBorder="1" applyAlignment="1" applyProtection="1">
      <alignment horizontal="center" vertical="center"/>
      <protection hidden="1"/>
    </xf>
    <xf numFmtId="0" fontId="31" fillId="0" borderId="17" xfId="0" applyFont="1" applyBorder="1" applyAlignment="1" applyProtection="1">
      <alignment horizontal="center" vertical="center" shrinkToFit="1"/>
      <protection hidden="1"/>
    </xf>
    <xf numFmtId="0" fontId="31" fillId="0" borderId="46" xfId="0" applyFont="1" applyBorder="1" applyAlignment="1" applyProtection="1">
      <alignment horizontal="center" vertical="center" shrinkToFit="1"/>
      <protection hidden="1"/>
    </xf>
    <xf numFmtId="0" fontId="31" fillId="0" borderId="85" xfId="0" applyFont="1" applyBorder="1" applyAlignment="1" applyProtection="1">
      <alignment horizontal="center" vertical="center" shrinkToFit="1"/>
      <protection hidden="1"/>
    </xf>
    <xf numFmtId="0" fontId="31" fillId="0" borderId="45" xfId="0" applyFont="1" applyBorder="1" applyAlignment="1" applyProtection="1">
      <alignment horizontal="center" vertical="center" shrinkToFit="1"/>
      <protection hidden="1"/>
    </xf>
    <xf numFmtId="0" fontId="16" fillId="0" borderId="84" xfId="0" applyFont="1" applyBorder="1" applyAlignment="1" applyProtection="1">
      <alignment horizontal="center" vertical="center"/>
      <protection hidden="1"/>
    </xf>
    <xf numFmtId="0" fontId="16" fillId="0" borderId="85" xfId="0" applyFont="1" applyBorder="1" applyAlignment="1" applyProtection="1">
      <alignment horizontal="center" vertical="center"/>
      <protection hidden="1"/>
    </xf>
    <xf numFmtId="0" fontId="16" fillId="0" borderId="98" xfId="0"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2" fillId="0" borderId="17" xfId="0" applyFont="1" applyBorder="1" applyAlignment="1" applyProtection="1">
      <alignment horizontal="center" vertical="center"/>
      <protection hidden="1"/>
    </xf>
    <xf numFmtId="0" fontId="12" fillId="0" borderId="95" xfId="0" applyFont="1" applyBorder="1" applyAlignment="1" applyProtection="1">
      <alignment horizontal="center" vertical="center"/>
      <protection hidden="1"/>
    </xf>
    <xf numFmtId="0" fontId="16" fillId="0" borderId="60" xfId="0" applyFont="1" applyBorder="1" applyAlignment="1" applyProtection="1">
      <alignment horizontal="center" vertical="center"/>
      <protection hidden="1"/>
    </xf>
    <xf numFmtId="0" fontId="16" fillId="0" borderId="33" xfId="0" applyFont="1" applyBorder="1" applyAlignment="1" applyProtection="1">
      <alignment horizontal="center" vertical="center"/>
      <protection hidden="1"/>
    </xf>
    <xf numFmtId="0" fontId="16" fillId="0" borderId="96" xfId="0" applyFont="1" applyBorder="1" applyAlignment="1" applyProtection="1">
      <alignment horizontal="center" vertical="center"/>
      <protection hidden="1"/>
    </xf>
    <xf numFmtId="0" fontId="9" fillId="0" borderId="57" xfId="0" applyFont="1" applyBorder="1" applyAlignment="1" applyProtection="1">
      <alignment horizontal="center" shrinkToFit="1"/>
      <protection hidden="1"/>
    </xf>
    <xf numFmtId="0" fontId="0" fillId="0" borderId="19" xfId="0" applyBorder="1">
      <alignment vertical="center"/>
    </xf>
    <xf numFmtId="0" fontId="9" fillId="0" borderId="81" xfId="0" applyFont="1" applyBorder="1" applyAlignment="1" applyProtection="1">
      <alignment horizontal="center" vertical="center"/>
      <protection hidden="1"/>
    </xf>
    <xf numFmtId="0" fontId="9" fillId="0" borderId="82" xfId="0" applyFont="1" applyBorder="1" applyAlignment="1" applyProtection="1">
      <alignment horizontal="center" vertical="center"/>
      <protection hidden="1"/>
    </xf>
    <xf numFmtId="0" fontId="9" fillId="0" borderId="83" xfId="0" applyFont="1" applyBorder="1" applyAlignment="1" applyProtection="1">
      <alignment horizontal="center" vertical="center"/>
      <protection hidden="1"/>
    </xf>
    <xf numFmtId="0" fontId="34" fillId="0" borderId="17" xfId="0" applyFont="1" applyBorder="1" applyAlignment="1" applyProtection="1">
      <alignment horizontal="left" vertical="center"/>
      <protection hidden="1"/>
    </xf>
    <xf numFmtId="0" fontId="15" fillId="0" borderId="10" xfId="0" applyFont="1" applyBorder="1" applyAlignment="1" applyProtection="1">
      <alignment horizontal="center" vertical="center" shrinkToFit="1"/>
      <protection hidden="1"/>
    </xf>
    <xf numFmtId="0" fontId="15" fillId="0" borderId="34" xfId="0" applyFont="1" applyBorder="1" applyAlignment="1" applyProtection="1">
      <alignment horizontal="center" vertical="center" shrinkToFit="1"/>
      <protection hidden="1"/>
    </xf>
    <xf numFmtId="0" fontId="15" fillId="0" borderId="36" xfId="0" applyFont="1" applyBorder="1" applyAlignment="1" applyProtection="1">
      <alignment horizontal="center" vertical="center" shrinkToFit="1"/>
      <protection hidden="1"/>
    </xf>
    <xf numFmtId="0" fontId="34" fillId="0" borderId="10" xfId="0" applyFont="1" applyBorder="1" applyAlignment="1" applyProtection="1">
      <alignment horizontal="center" vertical="center"/>
      <protection hidden="1"/>
    </xf>
    <xf numFmtId="0" fontId="34" fillId="0" borderId="34" xfId="0" applyFont="1" applyBorder="1" applyAlignment="1" applyProtection="1">
      <alignment horizontal="center" vertical="center"/>
      <protection hidden="1"/>
    </xf>
    <xf numFmtId="0" fontId="34" fillId="0" borderId="36" xfId="0" applyFont="1" applyBorder="1" applyAlignment="1" applyProtection="1">
      <alignment horizontal="center" vertical="center"/>
      <protection hidden="1"/>
    </xf>
    <xf numFmtId="0" fontId="34" fillId="0" borderId="16" xfId="0" applyFont="1" applyBorder="1" applyAlignment="1" applyProtection="1">
      <alignment horizontal="center" vertical="center"/>
      <protection hidden="1"/>
    </xf>
    <xf numFmtId="0" fontId="34" fillId="0" borderId="17" xfId="0" applyFont="1" applyBorder="1" applyAlignment="1" applyProtection="1">
      <alignment horizontal="center" vertical="center"/>
      <protection hidden="1"/>
    </xf>
    <xf numFmtId="0" fontId="34" fillId="0" borderId="46" xfId="0" applyFont="1" applyBorder="1" applyAlignment="1" applyProtection="1">
      <alignment horizontal="center" vertical="center"/>
      <protection hidden="1"/>
    </xf>
    <xf numFmtId="0" fontId="34" fillId="0" borderId="84" xfId="0" applyFont="1" applyBorder="1" applyAlignment="1" applyProtection="1">
      <alignment horizontal="center" vertical="center"/>
      <protection hidden="1"/>
    </xf>
    <xf numFmtId="0" fontId="34" fillId="0" borderId="85" xfId="0" applyFont="1" applyBorder="1" applyAlignment="1" applyProtection="1">
      <alignment horizontal="center" vertical="center"/>
      <protection hidden="1"/>
    </xf>
    <xf numFmtId="0" fontId="34" fillId="0" borderId="45" xfId="0" applyFont="1" applyBorder="1" applyAlignment="1" applyProtection="1">
      <alignment horizontal="center" vertical="center"/>
      <protection hidden="1"/>
    </xf>
    <xf numFmtId="0" fontId="36" fillId="0" borderId="84" xfId="0" applyFont="1" applyBorder="1" applyAlignment="1" applyProtection="1">
      <alignment horizontal="center" vertical="center" wrapText="1"/>
      <protection hidden="1"/>
    </xf>
    <xf numFmtId="0" fontId="36" fillId="0" borderId="85" xfId="0" applyFont="1" applyBorder="1" applyAlignment="1" applyProtection="1">
      <alignment horizontal="center" vertical="center" wrapText="1"/>
      <protection hidden="1"/>
    </xf>
    <xf numFmtId="0" fontId="34" fillId="0" borderId="85" xfId="0" applyFont="1" applyBorder="1" applyAlignment="1" applyProtection="1">
      <alignment horizontal="center" vertical="center" wrapText="1"/>
      <protection hidden="1"/>
    </xf>
    <xf numFmtId="0" fontId="34" fillId="0" borderId="9" xfId="0" applyFont="1" applyBorder="1" applyAlignment="1" applyProtection="1">
      <alignment horizontal="center" vertical="center" wrapText="1"/>
      <protection hidden="1"/>
    </xf>
    <xf numFmtId="0" fontId="11" fillId="0" borderId="68" xfId="0" applyFont="1" applyBorder="1" applyAlignment="1" applyProtection="1">
      <alignment horizontal="center" vertical="center"/>
      <protection hidden="1"/>
    </xf>
    <xf numFmtId="0" fontId="36" fillId="0" borderId="7" xfId="0" applyFont="1" applyBorder="1" applyAlignment="1" applyProtection="1">
      <alignment horizontal="center" vertical="center"/>
      <protection hidden="1"/>
    </xf>
    <xf numFmtId="0" fontId="26" fillId="0" borderId="0" xfId="0" applyFont="1">
      <alignment vertical="center"/>
    </xf>
    <xf numFmtId="0" fontId="25" fillId="0" borderId="0" xfId="0" applyFont="1">
      <alignment vertical="center"/>
    </xf>
    <xf numFmtId="0" fontId="15" fillId="0" borderId="17" xfId="0" applyFont="1" applyBorder="1" applyAlignment="1" applyProtection="1">
      <alignment horizontal="center" vertical="center" shrinkToFit="1"/>
      <protection hidden="1"/>
    </xf>
    <xf numFmtId="0" fontId="33" fillId="0" borderId="17" xfId="0" applyFont="1" applyBorder="1" applyAlignment="1" applyProtection="1">
      <alignment horizontal="center" vertical="center" shrinkToFit="1"/>
      <protection hidden="1"/>
    </xf>
    <xf numFmtId="0" fontId="33" fillId="0" borderId="46" xfId="0" applyFont="1" applyBorder="1" applyAlignment="1" applyProtection="1">
      <alignment horizontal="center" vertical="center" shrinkToFit="1"/>
      <protection hidden="1"/>
    </xf>
    <xf numFmtId="0" fontId="33" fillId="0" borderId="85" xfId="0" applyFont="1" applyBorder="1" applyAlignment="1" applyProtection="1">
      <alignment horizontal="center" vertical="center" shrinkToFit="1"/>
      <protection hidden="1"/>
    </xf>
    <xf numFmtId="0" fontId="33" fillId="0" borderId="45" xfId="0" applyFont="1" applyBorder="1" applyAlignment="1" applyProtection="1">
      <alignment horizontal="center" vertical="center" shrinkToFit="1"/>
      <protection hidden="1"/>
    </xf>
    <xf numFmtId="0" fontId="24" fillId="0" borderId="0" xfId="0" applyFont="1" applyProtection="1">
      <alignment vertical="center"/>
      <protection hidden="1"/>
    </xf>
    <xf numFmtId="0" fontId="0" fillId="0" borderId="0" xfId="0" applyAlignment="1" applyProtection="1">
      <alignment horizontal="center" vertical="center" shrinkToFit="1"/>
      <protection hidden="1"/>
    </xf>
    <xf numFmtId="0" fontId="24" fillId="0" borderId="0" xfId="0" applyFont="1" applyAlignment="1" applyProtection="1">
      <alignment horizontal="center" vertical="center"/>
      <protection hidden="1"/>
    </xf>
    <xf numFmtId="0" fontId="24" fillId="0" borderId="80" xfId="0" applyFont="1" applyBorder="1" applyAlignment="1" applyProtection="1">
      <alignment horizontal="center" vertical="center"/>
      <protection hidden="1"/>
    </xf>
    <xf numFmtId="0" fontId="15" fillId="0" borderId="5" xfId="0" applyFont="1" applyBorder="1" applyAlignment="1" applyProtection="1">
      <alignment horizontal="center" vertical="center" wrapText="1" shrinkToFit="1"/>
      <protection hidden="1"/>
    </xf>
    <xf numFmtId="0" fontId="33" fillId="0" borderId="17" xfId="0" applyFont="1" applyBorder="1" applyAlignment="1" applyProtection="1">
      <alignment horizontal="center" vertical="center" wrapText="1" shrinkToFit="1"/>
      <protection hidden="1"/>
    </xf>
    <xf numFmtId="0" fontId="33" fillId="0" borderId="8" xfId="0" applyFont="1" applyBorder="1" applyAlignment="1" applyProtection="1">
      <alignment horizontal="center" vertical="center" wrapText="1" shrinkToFit="1"/>
      <protection hidden="1"/>
    </xf>
    <xf numFmtId="0" fontId="33" fillId="0" borderId="85" xfId="0" applyFont="1" applyBorder="1" applyAlignment="1" applyProtection="1">
      <alignment horizontal="center" vertical="center" wrapText="1" shrinkToFit="1"/>
      <protection hidden="1"/>
    </xf>
    <xf numFmtId="0" fontId="16" fillId="0" borderId="16" xfId="0" applyFont="1" applyBorder="1" applyAlignment="1" applyProtection="1">
      <alignment horizontal="center" vertical="center" wrapText="1" shrinkToFit="1"/>
      <protection hidden="1"/>
    </xf>
    <xf numFmtId="0" fontId="16" fillId="0" borderId="17" xfId="0" applyFont="1" applyBorder="1" applyAlignment="1" applyProtection="1">
      <alignment horizontal="center" vertical="center" wrapText="1" shrinkToFit="1"/>
      <protection hidden="1"/>
    </xf>
    <xf numFmtId="0" fontId="16" fillId="0" borderId="18" xfId="0" applyFont="1" applyBorder="1" applyAlignment="1" applyProtection="1">
      <alignment horizontal="center" vertical="center" wrapText="1" shrinkToFit="1"/>
      <protection hidden="1"/>
    </xf>
    <xf numFmtId="0" fontId="16" fillId="0" borderId="84" xfId="0" applyFont="1" applyBorder="1" applyAlignment="1" applyProtection="1">
      <alignment horizontal="center" vertical="center" wrapText="1" shrinkToFit="1"/>
      <protection hidden="1"/>
    </xf>
    <xf numFmtId="0" fontId="16" fillId="0" borderId="85" xfId="0" applyFont="1" applyBorder="1" applyAlignment="1" applyProtection="1">
      <alignment horizontal="center" vertical="center" wrapText="1" shrinkToFit="1"/>
      <protection hidden="1"/>
    </xf>
    <xf numFmtId="0" fontId="16" fillId="0" borderId="9" xfId="0" applyFont="1" applyBorder="1" applyAlignment="1" applyProtection="1">
      <alignment horizontal="center" vertical="center" wrapText="1" shrinkToFit="1"/>
      <protection hidden="1"/>
    </xf>
    <xf numFmtId="0" fontId="12" fillId="0" borderId="81" xfId="0" applyFont="1" applyBorder="1" applyAlignment="1" applyProtection="1">
      <alignment horizontal="center" vertical="center" shrinkToFit="1"/>
      <protection hidden="1"/>
    </xf>
    <xf numFmtId="0" fontId="12" fillId="0" borderId="83" xfId="0" applyFont="1" applyBorder="1" applyAlignment="1" applyProtection="1">
      <alignment horizontal="center" vertical="center" shrinkToFit="1"/>
      <protection hidden="1"/>
    </xf>
    <xf numFmtId="0" fontId="12" fillId="0" borderId="16" xfId="0" applyFont="1" applyBorder="1" applyAlignment="1" applyProtection="1">
      <alignment horizontal="center" vertical="center" shrinkToFit="1"/>
      <protection hidden="1"/>
    </xf>
    <xf numFmtId="0" fontId="12" fillId="0" borderId="17" xfId="0" applyFont="1" applyBorder="1" applyAlignment="1" applyProtection="1">
      <alignment horizontal="center" vertical="center" shrinkToFit="1"/>
      <protection hidden="1"/>
    </xf>
    <xf numFmtId="0" fontId="12" fillId="0" borderId="18" xfId="0" applyFont="1" applyBorder="1" applyAlignment="1" applyProtection="1">
      <alignment horizontal="center" vertical="center" shrinkToFit="1"/>
      <protection hidden="1"/>
    </xf>
    <xf numFmtId="0" fontId="12" fillId="0" borderId="84" xfId="0" applyFont="1" applyBorder="1" applyAlignment="1" applyProtection="1">
      <alignment horizontal="center" vertical="center" shrinkToFit="1"/>
      <protection hidden="1"/>
    </xf>
    <xf numFmtId="0" fontId="12" fillId="0" borderId="85" xfId="0" applyFont="1" applyBorder="1" applyAlignment="1" applyProtection="1">
      <alignment horizontal="center" vertical="center" shrinkToFit="1"/>
      <protection hidden="1"/>
    </xf>
    <xf numFmtId="0" fontId="12" fillId="0" borderId="9" xfId="0" applyFont="1" applyBorder="1" applyAlignment="1" applyProtection="1">
      <alignment horizontal="center" vertical="center" shrinkToFit="1"/>
      <protection hidden="1"/>
    </xf>
    <xf numFmtId="0" fontId="10" fillId="0" borderId="16" xfId="0" applyFont="1" applyBorder="1" applyAlignment="1" applyProtection="1">
      <alignment horizontal="center" vertical="center" shrinkToFit="1"/>
      <protection hidden="1"/>
    </xf>
    <xf numFmtId="0" fontId="10" fillId="0" borderId="17" xfId="0" applyFont="1" applyBorder="1" applyAlignment="1" applyProtection="1">
      <alignment horizontal="center" vertical="center" shrinkToFit="1"/>
      <protection hidden="1"/>
    </xf>
    <xf numFmtId="0" fontId="10" fillId="0" borderId="84" xfId="0" applyFont="1" applyBorder="1" applyAlignment="1" applyProtection="1">
      <alignment horizontal="center" vertical="center" shrinkToFit="1"/>
      <protection hidden="1"/>
    </xf>
    <xf numFmtId="0" fontId="10" fillId="0" borderId="85" xfId="0" applyFont="1" applyBorder="1" applyAlignment="1" applyProtection="1">
      <alignment horizontal="center" vertical="center" shrinkToFit="1"/>
      <protection hidden="1"/>
    </xf>
    <xf numFmtId="0" fontId="34" fillId="0" borderId="18" xfId="0" applyFont="1" applyBorder="1" applyAlignment="1" applyProtection="1">
      <alignment horizontal="center" vertical="center"/>
      <protection hidden="1"/>
    </xf>
    <xf numFmtId="0" fontId="34" fillId="0" borderId="9" xfId="0" applyFont="1" applyBorder="1" applyAlignment="1" applyProtection="1">
      <alignment horizontal="center" vertical="center"/>
      <protection hidden="1"/>
    </xf>
    <xf numFmtId="0" fontId="34" fillId="0" borderId="7" xfId="0" applyFont="1" applyBorder="1" applyAlignment="1" applyProtection="1">
      <alignment horizontal="center" vertical="center"/>
      <protection hidden="1"/>
    </xf>
    <xf numFmtId="0" fontId="34" fillId="0" borderId="86" xfId="0" applyFont="1" applyBorder="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34" fillId="0" borderId="6" xfId="0" applyFont="1" applyBorder="1" applyAlignment="1" applyProtection="1">
      <alignment horizontal="center" vertical="center" wrapText="1"/>
      <protection hidden="1"/>
    </xf>
    <xf numFmtId="0" fontId="15" fillId="0" borderId="68" xfId="0" applyFont="1" applyBorder="1" applyAlignment="1" applyProtection="1">
      <alignment horizontal="center" vertical="center" shrinkToFit="1"/>
      <protection hidden="1"/>
    </xf>
    <xf numFmtId="0" fontId="33" fillId="0" borderId="7" xfId="0" applyFont="1" applyBorder="1" applyAlignment="1" applyProtection="1">
      <alignment horizontal="center" vertical="center" shrinkToFit="1"/>
      <protection hidden="1"/>
    </xf>
    <xf numFmtId="0" fontId="12" fillId="0" borderId="68" xfId="0" applyFont="1" applyBorder="1" applyAlignment="1" applyProtection="1">
      <alignment horizontal="center" vertical="center" shrinkToFit="1"/>
      <protection hidden="1"/>
    </xf>
    <xf numFmtId="0" fontId="37" fillId="0" borderId="7" xfId="0" applyFont="1" applyBorder="1" applyAlignment="1" applyProtection="1">
      <alignment horizontal="center" vertical="center" shrinkToFit="1"/>
      <protection hidden="1"/>
    </xf>
    <xf numFmtId="0" fontId="18" fillId="0" borderId="123" xfId="0" applyFont="1" applyBorder="1" applyAlignment="1" applyProtection="1">
      <alignment horizontal="center" vertical="center"/>
      <protection hidden="1"/>
    </xf>
    <xf numFmtId="0" fontId="18" fillId="0" borderId="161" xfId="0" applyFont="1" applyBorder="1" applyAlignment="1" applyProtection="1">
      <alignment horizontal="center" vertical="center"/>
      <protection hidden="1"/>
    </xf>
    <xf numFmtId="0" fontId="18" fillId="0" borderId="106" xfId="0" applyFont="1" applyBorder="1" applyAlignment="1" applyProtection="1">
      <alignment horizontal="center" vertical="center"/>
      <protection hidden="1"/>
    </xf>
    <xf numFmtId="0" fontId="12" fillId="0" borderId="120" xfId="0" applyFont="1" applyBorder="1" applyAlignment="1" applyProtection="1">
      <alignment horizontal="center" vertical="center" shrinkToFit="1"/>
      <protection hidden="1"/>
    </xf>
    <xf numFmtId="0" fontId="12" fillId="0" borderId="159" xfId="0" applyFont="1" applyBorder="1" applyAlignment="1" applyProtection="1">
      <alignment horizontal="center" vertical="center" shrinkToFit="1"/>
      <protection hidden="1"/>
    </xf>
    <xf numFmtId="0" fontId="12" fillId="0" borderId="122" xfId="0" applyFont="1" applyBorder="1" applyAlignment="1" applyProtection="1">
      <alignment horizontal="center" vertical="center" shrinkToFit="1"/>
      <protection hidden="1"/>
    </xf>
    <xf numFmtId="0" fontId="18" fillId="0" borderId="120" xfId="0" applyFont="1" applyBorder="1" applyAlignment="1" applyProtection="1">
      <alignment horizontal="center" vertical="center"/>
      <protection hidden="1"/>
    </xf>
    <xf numFmtId="0" fontId="37" fillId="0" borderId="18" xfId="0" applyFont="1" applyBorder="1" applyAlignment="1" applyProtection="1">
      <alignment horizontal="center" vertical="center" shrinkToFit="1"/>
      <protection hidden="1"/>
    </xf>
    <xf numFmtId="0" fontId="37" fillId="0" borderId="6" xfId="0" applyFont="1" applyBorder="1" applyAlignment="1" applyProtection="1">
      <alignment horizontal="center" vertical="center" shrinkToFit="1"/>
      <protection hidden="1"/>
    </xf>
    <xf numFmtId="0" fontId="37" fillId="0" borderId="8" xfId="0" applyFont="1" applyBorder="1" applyAlignment="1" applyProtection="1">
      <alignment horizontal="center" vertical="center" shrinkToFit="1"/>
      <protection hidden="1"/>
    </xf>
    <xf numFmtId="0" fontId="37" fillId="0" borderId="9" xfId="0" applyFont="1" applyBorder="1" applyAlignment="1" applyProtection="1">
      <alignment horizontal="center" vertical="center" shrinkToFit="1"/>
      <protection hidden="1"/>
    </xf>
    <xf numFmtId="0" fontId="15" fillId="0" borderId="10" xfId="0" applyFont="1" applyBorder="1" applyAlignment="1" applyProtection="1">
      <alignment horizontal="center" vertical="center"/>
      <protection hidden="1"/>
    </xf>
    <xf numFmtId="0" fontId="15" fillId="0" borderId="34" xfId="0" applyFont="1" applyBorder="1" applyAlignment="1" applyProtection="1">
      <alignment horizontal="center" vertical="center"/>
      <protection hidden="1"/>
    </xf>
    <xf numFmtId="0" fontId="15" fillId="0" borderId="36" xfId="0" applyFont="1" applyBorder="1" applyAlignment="1" applyProtection="1">
      <alignment horizontal="center" vertical="center"/>
      <protection hidden="1"/>
    </xf>
    <xf numFmtId="180" fontId="31" fillId="0" borderId="12" xfId="0" applyNumberFormat="1" applyFont="1" applyBorder="1" applyAlignment="1" applyProtection="1">
      <alignment horizontal="center" vertical="center"/>
      <protection hidden="1"/>
    </xf>
    <xf numFmtId="0" fontId="31" fillId="0" borderId="12" xfId="0" applyFont="1" applyBorder="1" applyAlignment="1" applyProtection="1">
      <alignment horizontal="left" vertical="center" indent="1"/>
      <protection hidden="1"/>
    </xf>
    <xf numFmtId="0" fontId="13" fillId="0" borderId="36" xfId="0" applyFont="1" applyBorder="1" applyAlignment="1" applyProtection="1">
      <alignment horizontal="center" vertical="center" shrinkToFit="1"/>
      <protection hidden="1"/>
    </xf>
    <xf numFmtId="0" fontId="10" fillId="0" borderId="10" xfId="0" applyFont="1" applyBorder="1" applyAlignment="1" applyProtection="1">
      <alignment horizontal="center" vertical="center" shrinkToFit="1"/>
      <protection hidden="1"/>
    </xf>
    <xf numFmtId="0" fontId="10" fillId="0" borderId="34" xfId="0" applyFont="1" applyBorder="1" applyAlignment="1" applyProtection="1">
      <alignment horizontal="center" vertical="center" shrinkToFit="1"/>
      <protection hidden="1"/>
    </xf>
    <xf numFmtId="0" fontId="10" fillId="0" borderId="36" xfId="0" applyFont="1" applyBorder="1" applyAlignment="1" applyProtection="1">
      <alignment horizontal="center" vertical="center" shrinkToFit="1"/>
      <protection hidden="1"/>
    </xf>
    <xf numFmtId="0" fontId="31" fillId="0" borderId="5" xfId="0" applyFont="1" applyBorder="1" applyAlignment="1" applyProtection="1">
      <alignment horizontal="center" vertical="center"/>
      <protection hidden="1"/>
    </xf>
    <xf numFmtId="0" fontId="31" fillId="0" borderId="18" xfId="0" applyFont="1" applyBorder="1" applyAlignment="1" applyProtection="1">
      <alignment horizontal="center" vertical="center"/>
      <protection hidden="1"/>
    </xf>
    <xf numFmtId="0" fontId="31" fillId="0" borderId="12" xfId="0" applyFont="1" applyBorder="1" applyAlignment="1" applyProtection="1">
      <alignment horizontal="center" vertical="center"/>
      <protection hidden="1"/>
    </xf>
    <xf numFmtId="0" fontId="16" fillId="0" borderId="12" xfId="0" applyFont="1" applyBorder="1" applyAlignment="1" applyProtection="1">
      <alignment horizontal="left" vertical="center" shrinkToFit="1"/>
      <protection hidden="1"/>
    </xf>
    <xf numFmtId="0" fontId="16" fillId="0" borderId="18" xfId="0" applyFont="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35" fillId="0" borderId="0" xfId="0" applyFont="1" applyAlignment="1" applyProtection="1">
      <alignment horizontal="center" vertical="center" wrapText="1" shrinkToFit="1"/>
      <protection hidden="1"/>
    </xf>
    <xf numFmtId="0" fontId="31" fillId="0" borderId="85" xfId="0" applyFont="1" applyBorder="1" applyAlignment="1" applyProtection="1">
      <alignment horizontal="left" vertical="center" indent="1"/>
      <protection hidden="1"/>
    </xf>
    <xf numFmtId="0" fontId="31" fillId="0" borderId="16" xfId="0" applyFont="1" applyBorder="1" applyAlignment="1" applyProtection="1">
      <alignment horizontal="center" vertical="center"/>
      <protection hidden="1"/>
    </xf>
    <xf numFmtId="0" fontId="31" fillId="0" borderId="17" xfId="0" applyFont="1" applyBorder="1" applyAlignment="1" applyProtection="1">
      <alignment horizontal="center" vertical="center"/>
      <protection hidden="1"/>
    </xf>
    <xf numFmtId="0" fontId="31" fillId="0" borderId="46" xfId="0" applyFont="1" applyBorder="1" applyAlignment="1" applyProtection="1">
      <alignment horizontal="center" vertical="center"/>
      <protection hidden="1"/>
    </xf>
    <xf numFmtId="0" fontId="31" fillId="0" borderId="84" xfId="0" applyFont="1" applyBorder="1" applyAlignment="1" applyProtection="1">
      <alignment horizontal="center" vertical="center"/>
      <protection hidden="1"/>
    </xf>
    <xf numFmtId="0" fontId="31" fillId="0" borderId="85" xfId="0" applyFont="1" applyBorder="1" applyAlignment="1" applyProtection="1">
      <alignment horizontal="center" vertical="center"/>
      <protection hidden="1"/>
    </xf>
    <xf numFmtId="0" fontId="31" fillId="0" borderId="45" xfId="0" applyFont="1" applyBorder="1" applyAlignment="1" applyProtection="1">
      <alignment horizontal="center" vertical="center"/>
      <protection hidden="1"/>
    </xf>
    <xf numFmtId="0" fontId="31" fillId="0" borderId="68" xfId="0" applyFont="1" applyBorder="1" applyAlignment="1" applyProtection="1">
      <alignment horizontal="center" vertical="center"/>
      <protection hidden="1"/>
    </xf>
    <xf numFmtId="0" fontId="31" fillId="0" borderId="34" xfId="0" applyFont="1" applyBorder="1" applyAlignment="1" applyProtection="1">
      <alignment horizontal="left" vertical="center" indent="1"/>
      <protection hidden="1"/>
    </xf>
    <xf numFmtId="0" fontId="34" fillId="0" borderId="68" xfId="0" applyFont="1" applyBorder="1" applyAlignment="1" applyProtection="1">
      <alignment horizontal="center" vertical="center"/>
      <protection hidden="1"/>
    </xf>
    <xf numFmtId="0" fontId="16" fillId="0" borderId="84" xfId="0" applyFont="1" applyBorder="1" applyAlignment="1" applyProtection="1">
      <alignment horizontal="center" vertical="center" shrinkToFit="1"/>
      <protection hidden="1"/>
    </xf>
    <xf numFmtId="0" fontId="16" fillId="0" borderId="85" xfId="0" applyFont="1" applyBorder="1" applyAlignment="1" applyProtection="1">
      <alignment horizontal="center" vertical="center" shrinkToFit="1"/>
      <protection hidden="1"/>
    </xf>
    <xf numFmtId="180" fontId="74" fillId="18" borderId="39" xfId="0" applyNumberFormat="1" applyFont="1" applyFill="1" applyBorder="1" applyAlignment="1" applyProtection="1">
      <alignment horizontal="center" vertical="center"/>
      <protection hidden="1"/>
    </xf>
    <xf numFmtId="180" fontId="74" fillId="18" borderId="51" xfId="0" applyNumberFormat="1" applyFont="1" applyFill="1" applyBorder="1" applyAlignment="1" applyProtection="1">
      <alignment horizontal="center" vertical="center"/>
      <protection hidden="1"/>
    </xf>
    <xf numFmtId="0" fontId="11" fillId="0" borderId="57" xfId="0" applyFont="1" applyBorder="1" applyAlignment="1" applyProtection="1">
      <alignment horizontal="center" shrinkToFit="1"/>
      <protection hidden="1"/>
    </xf>
    <xf numFmtId="0" fontId="36" fillId="0" borderId="19" xfId="0" applyFont="1" applyBorder="1" applyAlignment="1" applyProtection="1">
      <alignment horizontal="center" shrinkToFit="1"/>
      <protection hidden="1"/>
    </xf>
    <xf numFmtId="0" fontId="36" fillId="0" borderId="81" xfId="0" applyFont="1" applyBorder="1" applyAlignment="1" applyProtection="1">
      <alignment horizontal="center" vertical="center"/>
      <protection hidden="1"/>
    </xf>
    <xf numFmtId="0" fontId="36" fillId="0" borderId="82" xfId="0" applyFont="1" applyBorder="1" applyAlignment="1" applyProtection="1">
      <alignment horizontal="center" vertical="center"/>
      <protection hidden="1"/>
    </xf>
    <xf numFmtId="0" fontId="36" fillId="0" borderId="83" xfId="0" applyFont="1" applyBorder="1" applyAlignment="1" applyProtection="1">
      <alignment horizontal="center" vertical="center"/>
      <protection hidden="1"/>
    </xf>
    <xf numFmtId="0" fontId="11" fillId="0" borderId="16" xfId="0" applyFont="1" applyBorder="1" applyAlignment="1" applyProtection="1">
      <alignment horizontal="center" vertical="center"/>
      <protection hidden="1"/>
    </xf>
    <xf numFmtId="0" fontId="36" fillId="0" borderId="18" xfId="0" applyFont="1" applyBorder="1" applyAlignment="1" applyProtection="1">
      <alignment horizontal="center" vertical="center"/>
      <protection hidden="1"/>
    </xf>
    <xf numFmtId="0" fontId="36" fillId="0" borderId="84" xfId="0" applyFont="1" applyBorder="1" applyAlignment="1" applyProtection="1">
      <alignment horizontal="center" vertical="center"/>
      <protection hidden="1"/>
    </xf>
    <xf numFmtId="0" fontId="36" fillId="0" borderId="9" xfId="0" applyFont="1" applyBorder="1" applyAlignment="1" applyProtection="1">
      <alignment horizontal="center" vertical="center"/>
      <protection hidden="1"/>
    </xf>
    <xf numFmtId="0" fontId="36" fillId="0" borderId="10" xfId="0" applyFont="1" applyBorder="1" applyAlignment="1" applyProtection="1">
      <alignment horizontal="center" vertical="center"/>
      <protection hidden="1"/>
    </xf>
    <xf numFmtId="0" fontId="31" fillId="0" borderId="8" xfId="0" applyFont="1" applyBorder="1" applyAlignment="1" applyProtection="1">
      <alignment horizontal="center" vertical="center"/>
      <protection hidden="1"/>
    </xf>
    <xf numFmtId="0" fontId="31" fillId="0" borderId="9" xfId="0" applyFont="1" applyBorder="1" applyAlignment="1" applyProtection="1">
      <alignment horizontal="center" vertical="center"/>
      <protection hidden="1"/>
    </xf>
    <xf numFmtId="180" fontId="31" fillId="0" borderId="33" xfId="0" applyNumberFormat="1" applyFont="1" applyBorder="1" applyAlignment="1" applyProtection="1">
      <alignment horizontal="center" vertical="center"/>
      <protection hidden="1"/>
    </xf>
    <xf numFmtId="0" fontId="31" fillId="0" borderId="33" xfId="0" applyFont="1" applyBorder="1" applyAlignment="1" applyProtection="1">
      <alignment horizontal="center" vertical="center"/>
      <protection hidden="1"/>
    </xf>
    <xf numFmtId="0" fontId="31" fillId="0" borderId="33" xfId="0" applyFont="1" applyBorder="1" applyAlignment="1" applyProtection="1">
      <alignment horizontal="left" vertical="center"/>
      <protection hidden="1"/>
    </xf>
    <xf numFmtId="0" fontId="31" fillId="0" borderId="10" xfId="0" applyFont="1" applyBorder="1" applyAlignment="1" applyProtection="1">
      <alignment horizontal="left" vertical="center"/>
      <protection hidden="1"/>
    </xf>
    <xf numFmtId="0" fontId="31" fillId="0" borderId="34" xfId="0" applyFont="1" applyBorder="1" applyAlignment="1" applyProtection="1">
      <alignment horizontal="left" vertical="center"/>
      <protection hidden="1"/>
    </xf>
    <xf numFmtId="0" fontId="16" fillId="0" borderId="8" xfId="0" applyFont="1" applyBorder="1" applyAlignment="1" applyProtection="1">
      <alignment horizontal="center" vertical="center" shrinkToFit="1"/>
      <protection hidden="1"/>
    </xf>
    <xf numFmtId="0" fontId="16" fillId="0" borderId="9" xfId="0" applyFont="1" applyBorder="1" applyAlignment="1" applyProtection="1">
      <alignment horizontal="center" vertical="center" shrinkToFit="1"/>
      <protection hidden="1"/>
    </xf>
    <xf numFmtId="0" fontId="16" fillId="0" borderId="168" xfId="0" applyFont="1" applyBorder="1" applyAlignment="1" applyProtection="1">
      <alignment horizontal="center" vertical="center" shrinkToFit="1"/>
      <protection hidden="1"/>
    </xf>
    <xf numFmtId="0" fontId="16" fillId="0" borderId="12" xfId="0" applyFont="1" applyBorder="1" applyAlignment="1" applyProtection="1">
      <alignment horizontal="center" vertical="center" shrinkToFit="1"/>
      <protection hidden="1"/>
    </xf>
    <xf numFmtId="0" fontId="16" fillId="0" borderId="171" xfId="0" applyFont="1" applyBorder="1" applyAlignment="1" applyProtection="1">
      <alignment horizontal="center" vertical="center" shrinkToFit="1"/>
      <protection hidden="1"/>
    </xf>
    <xf numFmtId="0" fontId="31" fillId="0" borderId="89" xfId="0" applyFont="1" applyBorder="1" applyAlignment="1" applyProtection="1">
      <alignment horizontal="center" vertical="center"/>
      <protection hidden="1"/>
    </xf>
    <xf numFmtId="0" fontId="31" fillId="0" borderId="89" xfId="0" applyFont="1" applyBorder="1" applyAlignment="1" applyProtection="1">
      <alignment horizontal="left" vertical="center"/>
      <protection hidden="1"/>
    </xf>
    <xf numFmtId="180" fontId="31" fillId="0" borderId="89" xfId="0" applyNumberFormat="1" applyFont="1" applyBorder="1" applyAlignment="1" applyProtection="1">
      <alignment horizontal="center" vertical="center"/>
      <protection hidden="1"/>
    </xf>
    <xf numFmtId="0" fontId="31" fillId="0" borderId="10" xfId="0" applyFont="1" applyBorder="1" applyProtection="1">
      <alignment vertical="center"/>
      <protection hidden="1"/>
    </xf>
    <xf numFmtId="0" fontId="31" fillId="0" borderId="34" xfId="0" applyFont="1" applyBorder="1" applyProtection="1">
      <alignment vertical="center"/>
      <protection hidden="1"/>
    </xf>
    <xf numFmtId="0" fontId="31" fillId="0" borderId="84" xfId="0" applyFont="1" applyBorder="1" applyAlignment="1" applyProtection="1">
      <alignment horizontal="center" vertical="center" shrinkToFit="1"/>
      <protection hidden="1"/>
    </xf>
    <xf numFmtId="0" fontId="9" fillId="0" borderId="35" xfId="0" applyFont="1" applyBorder="1" applyAlignment="1">
      <alignment horizontal="center" vertical="center"/>
    </xf>
    <xf numFmtId="0" fontId="9" fillId="0" borderId="80" xfId="0"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8" fillId="0" borderId="0" xfId="0" applyFont="1" applyAlignment="1" applyProtection="1">
      <alignment horizontal="center" vertical="center" shrinkToFit="1"/>
      <protection hidden="1"/>
    </xf>
    <xf numFmtId="0" fontId="9" fillId="0" borderId="0" xfId="0" applyFont="1" applyAlignment="1">
      <alignment horizontal="center" vertical="center"/>
    </xf>
    <xf numFmtId="0" fontId="9" fillId="0" borderId="85" xfId="0" applyFont="1" applyBorder="1" applyAlignment="1">
      <alignment horizontal="center" vertical="center"/>
    </xf>
    <xf numFmtId="0" fontId="31" fillId="0" borderId="89" xfId="0" applyFont="1" applyBorder="1" applyAlignment="1" applyProtection="1">
      <alignment horizontal="left" vertical="center" indent="1"/>
      <protection hidden="1"/>
    </xf>
    <xf numFmtId="0" fontId="31" fillId="0" borderId="138" xfId="0" applyFont="1" applyBorder="1" applyAlignment="1" applyProtection="1">
      <alignment horizontal="center" vertical="center"/>
      <protection hidden="1"/>
    </xf>
    <xf numFmtId="0" fontId="31" fillId="0" borderId="139" xfId="0" applyFont="1" applyBorder="1" applyAlignment="1" applyProtection="1">
      <alignment horizontal="center" vertical="center"/>
      <protection hidden="1"/>
    </xf>
    <xf numFmtId="0" fontId="73" fillId="0" borderId="20" xfId="0" applyFont="1" applyBorder="1" applyAlignment="1" applyProtection="1">
      <alignment horizontal="left" vertical="center" wrapText="1"/>
      <protection hidden="1"/>
    </xf>
    <xf numFmtId="0" fontId="73" fillId="0" borderId="0" xfId="0" applyFont="1" applyAlignment="1" applyProtection="1">
      <alignment horizontal="left" vertical="center" wrapText="1"/>
      <protection hidden="1"/>
    </xf>
    <xf numFmtId="0" fontId="73" fillId="0" borderId="20" xfId="0" applyFont="1" applyBorder="1" applyAlignment="1" applyProtection="1">
      <alignment horizontal="left" vertical="center"/>
      <protection hidden="1"/>
    </xf>
    <xf numFmtId="0" fontId="73" fillId="0" borderId="0" xfId="0" applyFont="1" applyAlignment="1" applyProtection="1">
      <alignment horizontal="left" vertical="center"/>
      <protection hidden="1"/>
    </xf>
    <xf numFmtId="180" fontId="31" fillId="0" borderId="34" xfId="0" applyNumberFormat="1" applyFont="1" applyBorder="1" applyAlignment="1" applyProtection="1">
      <alignment horizontal="center" vertical="center"/>
      <protection hidden="1"/>
    </xf>
    <xf numFmtId="0" fontId="31" fillId="0" borderId="33" xfId="0" applyFont="1" applyBorder="1" applyAlignment="1" applyProtection="1">
      <alignment horizontal="left" vertical="center" indent="1"/>
      <protection hidden="1"/>
    </xf>
    <xf numFmtId="0" fontId="31" fillId="0" borderId="142" xfId="0" applyFont="1" applyBorder="1" applyAlignment="1" applyProtection="1">
      <alignment horizontal="center" vertical="center"/>
      <protection hidden="1"/>
    </xf>
    <xf numFmtId="0" fontId="31" fillId="0" borderId="143" xfId="0" applyFont="1" applyBorder="1" applyAlignment="1" applyProtection="1">
      <alignment horizontal="center" vertical="center"/>
      <protection hidden="1"/>
    </xf>
    <xf numFmtId="0" fontId="31" fillId="0" borderId="144" xfId="0" applyFont="1" applyBorder="1" applyAlignment="1" applyProtection="1">
      <alignment horizontal="center" vertical="center"/>
      <protection hidden="1"/>
    </xf>
    <xf numFmtId="0" fontId="31" fillId="0" borderId="140" xfId="0" applyFont="1" applyBorder="1" applyAlignment="1" applyProtection="1">
      <alignment horizontal="center" vertical="center"/>
      <protection hidden="1"/>
    </xf>
    <xf numFmtId="0" fontId="77" fillId="0" borderId="68" xfId="0" applyFont="1" applyBorder="1" applyAlignment="1" applyProtection="1">
      <alignment horizontal="center" vertical="center" wrapText="1"/>
      <protection hidden="1"/>
    </xf>
    <xf numFmtId="0" fontId="37" fillId="0" borderId="34" xfId="0" applyFont="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hidden="1"/>
    </xf>
    <xf numFmtId="0" fontId="71" fillId="0" borderId="20" xfId="0" applyFont="1" applyBorder="1" applyAlignment="1">
      <alignment horizontal="center" vertical="center" shrinkToFit="1"/>
    </xf>
    <xf numFmtId="0" fontId="72" fillId="0" borderId="0" xfId="0" applyFont="1" applyAlignment="1">
      <alignment horizontal="center" vertical="center" shrinkToFit="1"/>
    </xf>
    <xf numFmtId="0" fontId="2" fillId="7" borderId="66" xfId="0" applyFont="1" applyFill="1" applyBorder="1" applyAlignment="1" applyProtection="1">
      <alignment horizontal="center" vertical="center"/>
      <protection hidden="1"/>
    </xf>
    <xf numFmtId="0" fontId="2" fillId="7" borderId="152" xfId="0" applyFont="1" applyFill="1" applyBorder="1" applyAlignment="1" applyProtection="1">
      <alignment horizontal="center" vertical="center"/>
      <protection hidden="1"/>
    </xf>
    <xf numFmtId="0" fontId="2" fillId="7" borderId="43" xfId="0" applyFont="1" applyFill="1" applyBorder="1" applyAlignment="1" applyProtection="1">
      <alignment horizontal="center" vertical="center"/>
      <protection hidden="1"/>
    </xf>
    <xf numFmtId="0" fontId="2" fillId="7" borderId="115" xfId="0" applyFont="1" applyFill="1" applyBorder="1" applyAlignment="1" applyProtection="1">
      <alignment horizontal="center" vertical="center"/>
      <protection hidden="1"/>
    </xf>
    <xf numFmtId="0" fontId="2" fillId="7" borderId="19" xfId="0" applyFont="1" applyFill="1" applyBorder="1" applyAlignment="1" applyProtection="1">
      <alignment horizontal="center" vertical="center"/>
      <protection hidden="1"/>
    </xf>
    <xf numFmtId="0" fontId="2" fillId="7" borderId="49" xfId="0" applyFont="1" applyFill="1" applyBorder="1" applyAlignment="1" applyProtection="1">
      <alignment horizontal="center" vertical="center"/>
      <protection hidden="1"/>
    </xf>
    <xf numFmtId="0" fontId="2" fillId="7" borderId="117" xfId="0" applyFont="1" applyFill="1" applyBorder="1" applyAlignment="1" applyProtection="1">
      <alignment horizontal="center" vertical="center"/>
      <protection hidden="1"/>
    </xf>
    <xf numFmtId="0" fontId="2" fillId="7" borderId="151" xfId="0" applyFont="1" applyFill="1" applyBorder="1" applyAlignment="1" applyProtection="1">
      <alignment horizontal="center" vertical="center"/>
      <protection hidden="1"/>
    </xf>
    <xf numFmtId="0" fontId="2" fillId="7" borderId="50" xfId="0" applyFont="1" applyFill="1" applyBorder="1" applyAlignment="1" applyProtection="1">
      <alignment horizontal="center" vertical="center"/>
      <protection hidden="1"/>
    </xf>
    <xf numFmtId="0" fontId="2" fillId="7" borderId="116" xfId="0" applyFont="1" applyFill="1" applyBorder="1" applyAlignment="1" applyProtection="1">
      <alignment horizontal="center" vertical="center"/>
      <protection hidden="1"/>
    </xf>
    <xf numFmtId="0" fontId="2" fillId="7" borderId="82" xfId="0" applyFont="1" applyFill="1" applyBorder="1" applyAlignment="1" applyProtection="1">
      <alignment horizontal="center" vertical="center"/>
      <protection hidden="1"/>
    </xf>
    <xf numFmtId="0" fontId="2" fillId="7" borderId="44" xfId="0" applyFont="1" applyFill="1" applyBorder="1" applyAlignment="1" applyProtection="1">
      <alignment horizontal="center" vertical="center"/>
      <protection hidden="1"/>
    </xf>
    <xf numFmtId="0" fontId="2" fillId="7" borderId="116" xfId="0" applyFont="1" applyFill="1" applyBorder="1" applyAlignment="1" applyProtection="1">
      <alignment horizontal="left" vertical="center"/>
      <protection hidden="1"/>
    </xf>
    <xf numFmtId="0" fontId="2" fillId="7" borderId="82" xfId="0" applyFont="1" applyFill="1" applyBorder="1" applyAlignment="1" applyProtection="1">
      <alignment horizontal="left" vertical="center"/>
      <protection hidden="1"/>
    </xf>
    <xf numFmtId="0" fontId="2" fillId="7" borderId="44" xfId="0" applyFont="1" applyFill="1" applyBorder="1" applyAlignment="1" applyProtection="1">
      <alignment horizontal="left" vertical="center"/>
      <protection hidden="1"/>
    </xf>
    <xf numFmtId="0" fontId="2" fillId="7" borderId="117" xfId="0" applyFont="1" applyFill="1" applyBorder="1" applyAlignment="1" applyProtection="1">
      <alignment horizontal="left" vertical="center" shrinkToFit="1"/>
      <protection hidden="1"/>
    </xf>
    <xf numFmtId="0" fontId="2" fillId="7" borderId="151" xfId="0" applyFont="1" applyFill="1" applyBorder="1" applyAlignment="1" applyProtection="1">
      <alignment horizontal="left" vertical="center" shrinkToFit="1"/>
      <protection hidden="1"/>
    </xf>
    <xf numFmtId="0" fontId="2" fillId="7" borderId="50" xfId="0" applyFont="1" applyFill="1" applyBorder="1" applyAlignment="1" applyProtection="1">
      <alignment horizontal="left" vertical="center" shrinkToFit="1"/>
      <protection hidden="1"/>
    </xf>
    <xf numFmtId="0" fontId="2" fillId="7" borderId="115" xfId="0" applyFont="1" applyFill="1" applyBorder="1" applyAlignment="1" applyProtection="1">
      <alignment horizontal="center" vertical="center" shrinkToFit="1"/>
      <protection hidden="1"/>
    </xf>
    <xf numFmtId="0" fontId="2" fillId="7" borderId="19" xfId="0" applyFont="1" applyFill="1" applyBorder="1" applyAlignment="1" applyProtection="1">
      <alignment horizontal="center" vertical="center" shrinkToFit="1"/>
      <protection hidden="1"/>
    </xf>
    <xf numFmtId="0" fontId="2" fillId="7" borderId="49" xfId="0" applyFont="1" applyFill="1" applyBorder="1" applyAlignment="1" applyProtection="1">
      <alignment horizontal="center" vertical="center" shrinkToFit="1"/>
      <protection hidden="1"/>
    </xf>
    <xf numFmtId="0" fontId="2" fillId="7" borderId="117" xfId="0" applyFont="1" applyFill="1" applyBorder="1" applyAlignment="1" applyProtection="1">
      <alignment horizontal="left" vertical="center"/>
      <protection hidden="1"/>
    </xf>
    <xf numFmtId="0" fontId="2" fillId="7" borderId="151" xfId="0" applyFont="1" applyFill="1" applyBorder="1" applyAlignment="1" applyProtection="1">
      <alignment horizontal="left" vertical="center"/>
      <protection hidden="1"/>
    </xf>
    <xf numFmtId="0" fontId="2" fillId="7" borderId="50" xfId="0" applyFont="1" applyFill="1" applyBorder="1" applyAlignment="1" applyProtection="1">
      <alignment horizontal="left" vertical="center"/>
      <protection hidden="1"/>
    </xf>
    <xf numFmtId="0" fontId="0" fillId="0" borderId="39" xfId="0" applyBorder="1" applyAlignment="1" applyProtection="1">
      <alignment horizontal="center" vertical="center" wrapText="1"/>
      <protection hidden="1"/>
    </xf>
    <xf numFmtId="0" fontId="0" fillId="0" borderId="51" xfId="0" applyBorder="1" applyAlignment="1" applyProtection="1">
      <alignment horizontal="center" vertical="center" wrapText="1"/>
      <protection hidden="1"/>
    </xf>
    <xf numFmtId="0" fontId="2" fillId="7" borderId="66" xfId="0" applyFont="1" applyFill="1" applyBorder="1" applyAlignment="1" applyProtection="1">
      <alignment horizontal="center" vertical="center" wrapText="1"/>
      <protection hidden="1"/>
    </xf>
    <xf numFmtId="0" fontId="2" fillId="7" borderId="152" xfId="0" applyFont="1" applyFill="1" applyBorder="1" applyAlignment="1" applyProtection="1">
      <alignment horizontal="center" vertical="center" wrapText="1"/>
      <protection hidden="1"/>
    </xf>
    <xf numFmtId="0" fontId="2" fillId="7" borderId="43" xfId="0" applyFont="1" applyFill="1" applyBorder="1" applyAlignment="1" applyProtection="1">
      <alignment horizontal="center" vertical="center" wrapText="1"/>
      <protection hidden="1"/>
    </xf>
    <xf numFmtId="0" fontId="2" fillId="8" borderId="115" xfId="0" applyFont="1" applyFill="1" applyBorder="1" applyAlignment="1" applyProtection="1">
      <alignment horizontal="center" vertical="center"/>
      <protection hidden="1"/>
    </xf>
    <xf numFmtId="0" fontId="2" fillId="8" borderId="19" xfId="0" applyFont="1" applyFill="1" applyBorder="1" applyAlignment="1" applyProtection="1">
      <alignment horizontal="center" vertical="center"/>
      <protection hidden="1"/>
    </xf>
    <xf numFmtId="0" fontId="2" fillId="8" borderId="49" xfId="0" applyFont="1" applyFill="1" applyBorder="1" applyAlignment="1" applyProtection="1">
      <alignment horizontal="center" vertical="center"/>
      <protection hidden="1"/>
    </xf>
    <xf numFmtId="0" fontId="2" fillId="8" borderId="116" xfId="0" applyFont="1" applyFill="1" applyBorder="1" applyAlignment="1" applyProtection="1">
      <alignment horizontal="center" vertical="center"/>
      <protection hidden="1"/>
    </xf>
    <xf numFmtId="0" fontId="2" fillId="8" borderId="82" xfId="0" applyFont="1" applyFill="1" applyBorder="1" applyAlignment="1" applyProtection="1">
      <alignment horizontal="center" vertical="center"/>
      <protection hidden="1"/>
    </xf>
    <xf numFmtId="0" fontId="2" fillId="8" borderId="44" xfId="0" applyFont="1" applyFill="1" applyBorder="1" applyAlignment="1" applyProtection="1">
      <alignment horizontal="center" vertical="center"/>
      <protection hidden="1"/>
    </xf>
    <xf numFmtId="181" fontId="2" fillId="8" borderId="116" xfId="0" applyNumberFormat="1" applyFont="1" applyFill="1" applyBorder="1" applyAlignment="1" applyProtection="1">
      <alignment horizontal="center" vertical="center"/>
      <protection hidden="1"/>
    </xf>
    <xf numFmtId="181" fontId="2" fillId="8" borderId="82" xfId="0" applyNumberFormat="1" applyFont="1" applyFill="1" applyBorder="1" applyAlignment="1" applyProtection="1">
      <alignment horizontal="center" vertical="center"/>
      <protection hidden="1"/>
    </xf>
    <xf numFmtId="181" fontId="2" fillId="8" borderId="44" xfId="0" applyNumberFormat="1" applyFont="1" applyFill="1" applyBorder="1" applyAlignment="1" applyProtection="1">
      <alignment horizontal="center" vertical="center"/>
      <protection hidden="1"/>
    </xf>
    <xf numFmtId="0" fontId="0" fillId="0" borderId="28" xfId="0" applyBorder="1" applyAlignment="1">
      <alignment horizontal="center" vertical="center"/>
    </xf>
    <xf numFmtId="0" fontId="0" fillId="8" borderId="134" xfId="0" applyFill="1" applyBorder="1" applyAlignment="1">
      <alignment horizontal="center" vertical="center" shrinkToFit="1"/>
    </xf>
    <xf numFmtId="0" fontId="0" fillId="8" borderId="86" xfId="0" applyFill="1" applyBorder="1" applyAlignment="1">
      <alignment horizontal="center" vertical="center" shrinkToFit="1"/>
    </xf>
    <xf numFmtId="0" fontId="0" fillId="8" borderId="135" xfId="0" applyFill="1" applyBorder="1" applyAlignment="1">
      <alignment horizontal="center" vertical="center" shrinkToFit="1"/>
    </xf>
    <xf numFmtId="0" fontId="0" fillId="8" borderId="116" xfId="0" applyFill="1" applyBorder="1" applyAlignment="1">
      <alignment horizontal="center" vertical="center"/>
    </xf>
    <xf numFmtId="0" fontId="0" fillId="8" borderId="82" xfId="0" applyFill="1" applyBorder="1" applyAlignment="1">
      <alignment horizontal="center" vertical="center"/>
    </xf>
    <xf numFmtId="0" fontId="0" fillId="8" borderId="44" xfId="0" applyFill="1" applyBorder="1" applyAlignment="1">
      <alignment horizontal="center" vertical="center"/>
    </xf>
    <xf numFmtId="0" fontId="0" fillId="8" borderId="116" xfId="0" applyFill="1" applyBorder="1" applyAlignment="1">
      <alignment horizontal="center" vertical="center" shrinkToFit="1"/>
    </xf>
    <xf numFmtId="0" fontId="0" fillId="8" borderId="82" xfId="0" applyFill="1" applyBorder="1" applyAlignment="1">
      <alignment horizontal="center" vertical="center" shrinkToFit="1"/>
    </xf>
    <xf numFmtId="0" fontId="0" fillId="8" borderId="44" xfId="0" applyFill="1" applyBorder="1" applyAlignment="1">
      <alignment horizontal="center" vertical="center" shrinkToFit="1"/>
    </xf>
    <xf numFmtId="180" fontId="74" fillId="17" borderId="39" xfId="0" applyNumberFormat="1" applyFont="1" applyFill="1" applyBorder="1" applyAlignment="1" applyProtection="1">
      <alignment horizontal="center" vertical="center"/>
      <protection locked="0" hidden="1"/>
    </xf>
    <xf numFmtId="180" fontId="74" fillId="17" borderId="51" xfId="0" applyNumberFormat="1" applyFont="1" applyFill="1" applyBorder="1" applyAlignment="1" applyProtection="1">
      <alignment horizontal="center" vertical="center"/>
      <protection locked="0" hidden="1"/>
    </xf>
    <xf numFmtId="0" fontId="31" fillId="9" borderId="28" xfId="0" applyFont="1" applyFill="1" applyBorder="1" applyAlignment="1" applyProtection="1">
      <alignment horizontal="center" vertical="center"/>
      <protection locked="0" hidden="1"/>
    </xf>
  </cellXfs>
  <cellStyles count="33">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s>
  <dxfs count="0"/>
  <tableStyles count="0" defaultTableStyle="TableStyleMedium2" defaultPivotStyle="PivotStyleLight16"/>
  <colors>
    <mruColors>
      <color rgb="FFCCFFFF"/>
      <color rgb="FF99FFCC"/>
      <color rgb="FFFFCCFF"/>
      <color rgb="FFCCFFCC"/>
      <color rgb="FFFFFFCC"/>
      <color rgb="FF99FF99"/>
      <color rgb="FFFFFF99"/>
      <color rgb="FF00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3"/>
  <sheetViews>
    <sheetView tabSelected="1" zoomScale="110" zoomScaleNormal="110" zoomScalePageLayoutView="110" workbookViewId="0">
      <selection activeCell="J12" sqref="J12"/>
    </sheetView>
  </sheetViews>
  <sheetFormatPr defaultColWidth="8.88671875" defaultRowHeight="13.2" x14ac:dyDescent="0.2"/>
  <sheetData>
    <row r="2" spans="1:10" ht="21" x14ac:dyDescent="0.2">
      <c r="B2" s="218" t="s">
        <v>434</v>
      </c>
      <c r="C2" s="218"/>
      <c r="D2" s="218"/>
      <c r="E2" s="218"/>
      <c r="F2" s="218"/>
      <c r="G2" s="218"/>
      <c r="H2" s="218"/>
    </row>
    <row r="3" spans="1:10" ht="14.4" x14ac:dyDescent="0.2">
      <c r="B3" s="150"/>
    </row>
    <row r="4" spans="1:10" x14ac:dyDescent="0.2">
      <c r="B4" s="151" t="s">
        <v>202</v>
      </c>
      <c r="C4" s="151"/>
      <c r="D4" s="151"/>
    </row>
    <row r="5" spans="1:10" x14ac:dyDescent="0.2">
      <c r="B5" s="152" t="s">
        <v>457</v>
      </c>
      <c r="C5" s="152"/>
      <c r="D5" s="152"/>
    </row>
    <row r="6" spans="1:10" x14ac:dyDescent="0.2">
      <c r="B6" s="153" t="s">
        <v>203</v>
      </c>
      <c r="C6" s="153"/>
      <c r="D6" s="153"/>
    </row>
    <row r="8" spans="1:10" ht="14.4" customHeight="1" x14ac:dyDescent="0.2">
      <c r="B8" t="s">
        <v>357</v>
      </c>
    </row>
    <row r="9" spans="1:10" ht="14.4" customHeight="1" x14ac:dyDescent="0.2">
      <c r="B9" t="s">
        <v>451</v>
      </c>
    </row>
    <row r="10" spans="1:10" ht="14.4" customHeight="1" x14ac:dyDescent="0.2">
      <c r="B10" t="s">
        <v>200</v>
      </c>
    </row>
    <row r="12" spans="1:10" x14ac:dyDescent="0.2">
      <c r="B12" t="s">
        <v>222</v>
      </c>
    </row>
    <row r="13" spans="1:10" x14ac:dyDescent="0.2">
      <c r="B13" s="216" t="s">
        <v>471</v>
      </c>
      <c r="C13" s="216"/>
      <c r="D13" s="216"/>
      <c r="E13" s="216"/>
      <c r="F13" s="216"/>
      <c r="G13" s="216"/>
      <c r="H13" s="216"/>
      <c r="I13" s="216"/>
      <c r="J13" s="217"/>
    </row>
    <row r="14" spans="1:10" x14ac:dyDescent="0.2">
      <c r="C14" s="149"/>
      <c r="D14" s="149"/>
      <c r="E14" s="149"/>
      <c r="F14" s="149"/>
      <c r="G14" s="149"/>
      <c r="H14" s="149"/>
    </row>
    <row r="15" spans="1:10" ht="19.2" customHeight="1" x14ac:dyDescent="0.2">
      <c r="B15" s="295" t="s">
        <v>449</v>
      </c>
      <c r="C15" s="295"/>
      <c r="D15" s="295"/>
      <c r="E15" s="295"/>
      <c r="F15" s="304" t="s">
        <v>435</v>
      </c>
      <c r="G15" s="304"/>
      <c r="H15" s="304"/>
      <c r="I15" s="304"/>
      <c r="J15" s="304"/>
    </row>
    <row r="16" spans="1:10" ht="19.2" customHeight="1" x14ac:dyDescent="0.2">
      <c r="A16" s="241"/>
      <c r="B16" s="290" t="s">
        <v>475</v>
      </c>
      <c r="C16" s="291"/>
      <c r="D16" s="291"/>
      <c r="E16" s="291"/>
      <c r="F16" s="291"/>
      <c r="G16" s="292"/>
      <c r="H16" s="292"/>
      <c r="I16" s="292"/>
      <c r="J16" s="292"/>
    </row>
    <row r="17" spans="1:10" ht="16.2" x14ac:dyDescent="0.2">
      <c r="A17" s="241"/>
      <c r="B17" s="296" t="s">
        <v>462</v>
      </c>
      <c r="C17" s="291"/>
      <c r="D17" s="291"/>
      <c r="E17" s="291"/>
      <c r="F17" s="291"/>
      <c r="G17" s="292"/>
      <c r="H17" s="292"/>
      <c r="I17" s="292"/>
      <c r="J17" s="292"/>
    </row>
    <row r="18" spans="1:10" ht="16.2" x14ac:dyDescent="0.2">
      <c r="B18" s="293" t="s">
        <v>464</v>
      </c>
      <c r="C18" s="291"/>
      <c r="D18" s="291"/>
      <c r="E18" s="291"/>
      <c r="F18" s="291"/>
      <c r="G18" s="292"/>
      <c r="H18" s="292"/>
      <c r="I18" s="292"/>
      <c r="J18" s="292"/>
    </row>
    <row r="19" spans="1:10" x14ac:dyDescent="0.2">
      <c r="B19" s="272" t="s">
        <v>463</v>
      </c>
      <c r="C19" s="272"/>
      <c r="D19" s="272"/>
      <c r="E19" s="272"/>
      <c r="F19" s="272"/>
      <c r="G19" s="272"/>
      <c r="H19" s="272"/>
      <c r="I19" s="272"/>
      <c r="J19" s="272"/>
    </row>
    <row r="20" spans="1:10" x14ac:dyDescent="0.2">
      <c r="B20" s="272" t="s">
        <v>474</v>
      </c>
      <c r="C20" s="272"/>
      <c r="D20" s="272"/>
      <c r="E20" s="272"/>
      <c r="F20" s="272"/>
      <c r="G20" s="272"/>
      <c r="H20" s="272"/>
      <c r="I20" s="272"/>
      <c r="J20" s="272"/>
    </row>
    <row r="21" spans="1:10" x14ac:dyDescent="0.2">
      <c r="B21" s="272" t="s">
        <v>476</v>
      </c>
      <c r="C21" s="272"/>
      <c r="D21" s="272"/>
      <c r="E21" s="272"/>
      <c r="F21" s="272"/>
      <c r="G21" s="272"/>
      <c r="H21" s="272"/>
      <c r="I21" s="272"/>
      <c r="J21" s="272"/>
    </row>
    <row r="22" spans="1:10" x14ac:dyDescent="0.2">
      <c r="B22" s="272" t="s">
        <v>477</v>
      </c>
      <c r="C22" s="272"/>
      <c r="D22" s="272"/>
      <c r="E22" s="272"/>
      <c r="F22" s="272"/>
      <c r="G22" s="272"/>
      <c r="H22" s="272"/>
      <c r="I22" s="272"/>
      <c r="J22" s="272"/>
    </row>
    <row r="23" spans="1:10" x14ac:dyDescent="0.2">
      <c r="B23" s="272"/>
      <c r="C23" s="272"/>
      <c r="D23" s="272"/>
      <c r="E23" s="272"/>
      <c r="F23" s="272"/>
      <c r="G23" s="272"/>
      <c r="H23" s="272"/>
      <c r="I23" s="272"/>
      <c r="J23" s="272"/>
    </row>
    <row r="24" spans="1:10" x14ac:dyDescent="0.2">
      <c r="B24" s="297" t="s">
        <v>465</v>
      </c>
      <c r="C24" s="272"/>
      <c r="D24" s="272"/>
      <c r="E24" s="272"/>
      <c r="F24" s="272"/>
      <c r="G24" s="272"/>
      <c r="H24" s="272"/>
      <c r="I24" s="272"/>
      <c r="J24" s="272"/>
    </row>
    <row r="25" spans="1:10" x14ac:dyDescent="0.2">
      <c r="B25" s="272" t="s">
        <v>478</v>
      </c>
      <c r="C25" s="272"/>
      <c r="D25" s="272"/>
      <c r="E25" s="272"/>
      <c r="F25" s="272"/>
      <c r="G25" s="272"/>
      <c r="H25" s="272"/>
      <c r="I25" s="272"/>
      <c r="J25" s="272"/>
    </row>
    <row r="26" spans="1:10" x14ac:dyDescent="0.2">
      <c r="B26" s="272" t="s">
        <v>479</v>
      </c>
      <c r="C26" s="272"/>
      <c r="D26" s="272"/>
      <c r="E26" s="272"/>
      <c r="F26" s="272"/>
      <c r="G26" s="272"/>
      <c r="H26" s="272"/>
      <c r="I26" s="272"/>
      <c r="J26" s="272"/>
    </row>
    <row r="27" spans="1:10" x14ac:dyDescent="0.2">
      <c r="B27" s="272" t="s">
        <v>480</v>
      </c>
      <c r="C27" s="272"/>
      <c r="D27" s="272"/>
      <c r="E27" s="272"/>
      <c r="F27" s="272"/>
      <c r="G27" s="272"/>
      <c r="H27" s="272"/>
      <c r="I27" s="272"/>
      <c r="J27" s="272"/>
    </row>
    <row r="28" spans="1:10" x14ac:dyDescent="0.2">
      <c r="B28" s="272"/>
      <c r="C28" s="272"/>
      <c r="D28" s="272"/>
      <c r="E28" s="272"/>
      <c r="F28" s="272"/>
      <c r="G28" s="272"/>
      <c r="H28" s="272"/>
      <c r="I28" s="272"/>
      <c r="J28" s="272"/>
    </row>
    <row r="29" spans="1:10" ht="14.4" customHeight="1" x14ac:dyDescent="0.2">
      <c r="B29" t="s">
        <v>346</v>
      </c>
    </row>
    <row r="30" spans="1:10" x14ac:dyDescent="0.2">
      <c r="B30" t="s">
        <v>358</v>
      </c>
    </row>
    <row r="31" spans="1:10" x14ac:dyDescent="0.2">
      <c r="B31" t="s">
        <v>359</v>
      </c>
    </row>
    <row r="33" spans="2:11" x14ac:dyDescent="0.2">
      <c r="B33" t="s">
        <v>347</v>
      </c>
    </row>
    <row r="34" spans="2:11" x14ac:dyDescent="0.2">
      <c r="B34" t="s">
        <v>439</v>
      </c>
    </row>
    <row r="35" spans="2:11" x14ac:dyDescent="0.2">
      <c r="B35" t="s">
        <v>201</v>
      </c>
    </row>
    <row r="37" spans="2:11" x14ac:dyDescent="0.2">
      <c r="B37" t="s">
        <v>348</v>
      </c>
    </row>
    <row r="38" spans="2:11" x14ac:dyDescent="0.2">
      <c r="B38" t="s">
        <v>481</v>
      </c>
    </row>
    <row r="40" spans="2:11" x14ac:dyDescent="0.2">
      <c r="B40" t="s">
        <v>466</v>
      </c>
    </row>
    <row r="42" spans="2:11" x14ac:dyDescent="0.2">
      <c r="B42" s="156" t="s">
        <v>232</v>
      </c>
      <c r="C42" s="156"/>
      <c r="D42" s="156"/>
      <c r="E42" s="156"/>
      <c r="F42" s="156"/>
      <c r="G42" s="156"/>
      <c r="H42" s="156"/>
      <c r="I42" s="156"/>
      <c r="J42" s="156"/>
      <c r="K42" s="156"/>
    </row>
    <row r="43" spans="2:11" x14ac:dyDescent="0.2">
      <c r="B43" s="156" t="s">
        <v>227</v>
      </c>
      <c r="C43" s="156"/>
      <c r="D43" s="156"/>
      <c r="E43" s="156"/>
      <c r="F43" s="156"/>
      <c r="G43" s="156"/>
      <c r="H43" s="156"/>
      <c r="I43" s="156"/>
      <c r="J43" s="156"/>
      <c r="K43" s="156"/>
    </row>
    <row r="44" spans="2:11" x14ac:dyDescent="0.2">
      <c r="B44" s="156" t="s">
        <v>228</v>
      </c>
      <c r="C44" s="156"/>
      <c r="D44" s="156"/>
      <c r="E44" s="156"/>
      <c r="F44" s="156"/>
      <c r="G44" s="156"/>
      <c r="H44" s="156"/>
      <c r="I44" s="156"/>
      <c r="J44" s="156"/>
      <c r="K44" s="156"/>
    </row>
    <row r="45" spans="2:11" x14ac:dyDescent="0.2">
      <c r="B45" s="156" t="s">
        <v>229</v>
      </c>
      <c r="C45" s="156"/>
      <c r="D45" s="156"/>
      <c r="E45" s="156"/>
      <c r="F45" s="156"/>
      <c r="G45" s="156"/>
      <c r="H45" s="156"/>
      <c r="I45" s="156"/>
      <c r="J45" s="156"/>
      <c r="K45" s="156"/>
    </row>
    <row r="47" spans="2:11" x14ac:dyDescent="0.2">
      <c r="B47" s="157" t="s">
        <v>233</v>
      </c>
      <c r="C47" s="157"/>
      <c r="D47" s="157"/>
      <c r="E47" s="157"/>
      <c r="F47" s="157"/>
      <c r="G47" s="157"/>
      <c r="H47" s="157"/>
      <c r="I47" s="157"/>
      <c r="J47" s="157"/>
      <c r="K47" s="157"/>
    </row>
    <row r="48" spans="2:11" x14ac:dyDescent="0.2">
      <c r="B48" s="157" t="s">
        <v>300</v>
      </c>
      <c r="C48" s="157"/>
      <c r="D48" s="157"/>
      <c r="E48" s="157"/>
      <c r="F48" s="157"/>
      <c r="G48" s="157"/>
      <c r="H48" s="157"/>
      <c r="I48" s="157"/>
      <c r="J48" s="157"/>
      <c r="K48" s="157"/>
    </row>
    <row r="49" spans="2:11" x14ac:dyDescent="0.2">
      <c r="B49" s="191" t="s">
        <v>450</v>
      </c>
      <c r="C49" s="157"/>
      <c r="D49" s="157"/>
      <c r="E49" s="157"/>
      <c r="F49" s="157"/>
      <c r="G49" s="157"/>
      <c r="H49" s="157"/>
      <c r="I49" s="157"/>
      <c r="J49" s="157"/>
      <c r="K49" s="157"/>
    </row>
    <row r="51" spans="2:11" x14ac:dyDescent="0.2">
      <c r="B51" s="187" t="s">
        <v>344</v>
      </c>
      <c r="C51" s="188"/>
      <c r="D51" s="188"/>
      <c r="E51" s="188"/>
      <c r="F51" s="188"/>
      <c r="G51" s="188"/>
      <c r="H51" s="188"/>
      <c r="I51" s="188"/>
      <c r="J51" s="188"/>
      <c r="K51" s="188"/>
    </row>
    <row r="52" spans="2:11" x14ac:dyDescent="0.2">
      <c r="B52" s="188" t="s">
        <v>345</v>
      </c>
      <c r="C52" s="188"/>
      <c r="D52" s="188"/>
      <c r="E52" s="188"/>
      <c r="F52" s="188"/>
      <c r="G52" s="188"/>
      <c r="H52" s="188"/>
      <c r="I52" s="188"/>
      <c r="J52" s="188"/>
      <c r="K52" s="188"/>
    </row>
    <row r="53" spans="2:11" x14ac:dyDescent="0.2">
      <c r="B53" s="188" t="s">
        <v>343</v>
      </c>
      <c r="C53" s="188"/>
      <c r="D53" s="188"/>
      <c r="E53" s="188"/>
      <c r="F53" s="188"/>
      <c r="G53" s="188"/>
      <c r="H53" s="188"/>
      <c r="I53" s="188"/>
      <c r="J53" s="188"/>
      <c r="K53" s="188"/>
    </row>
  </sheetData>
  <sheetProtection algorithmName="SHA-512" hashValue="eaOTbQQQS+dlKy/I5CRgEY+X/93MIt3MrE5SoIAKYU75wQN/Ww9GvfTmueV7QlyQ9PB86D8J26EXCaOrw5wfSQ==" saltValue="Ys8lSnUm6FQmSqguvN9c2Q==" spinCount="100000" sheet="1" objects="1" scenarios="1"/>
  <mergeCells count="1">
    <mergeCell ref="F15:J15"/>
  </mergeCells>
  <phoneticPr fontId="28"/>
  <pageMargins left="0.7" right="0.7" top="0.75" bottom="0.75" header="0.3" footer="0.3"/>
  <pageSetup paperSize="9" scale="70" orientation="landscape" verticalDpi="36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P87"/>
  <sheetViews>
    <sheetView zoomScaleNormal="100" zoomScaleSheetLayoutView="110" zoomScalePageLayoutView="125" workbookViewId="0">
      <selection activeCell="K67" sqref="K67"/>
    </sheetView>
  </sheetViews>
  <sheetFormatPr defaultColWidth="8.88671875" defaultRowHeight="13.2" x14ac:dyDescent="0.2"/>
  <cols>
    <col min="1" max="1" width="2" style="1" customWidth="1"/>
    <col min="2" max="2" width="8.77734375" style="1" customWidth="1"/>
    <col min="3" max="5" width="6.6640625" style="1" customWidth="1"/>
    <col min="6" max="17" width="10" style="1" customWidth="1"/>
    <col min="18" max="18" width="24.44140625" style="287" customWidth="1"/>
    <col min="19" max="19" width="24.44140625" style="272" customWidth="1"/>
    <col min="20" max="20" width="0.5546875" style="272" hidden="1" customWidth="1"/>
    <col min="21" max="46" width="7.6640625" style="1" hidden="1" customWidth="1"/>
    <col min="47" max="64" width="9" style="1" hidden="1" customWidth="1"/>
    <col min="65" max="66" width="9" hidden="1" customWidth="1"/>
    <col min="67" max="67" width="5.6640625" hidden="1" customWidth="1"/>
    <col min="68" max="68" width="2.44140625" hidden="1" customWidth="1"/>
    <col min="69" max="93" width="9" customWidth="1"/>
    <col min="94" max="95" width="8.88671875" customWidth="1"/>
  </cols>
  <sheetData>
    <row r="1" spans="1:66" ht="11.25" customHeight="1" x14ac:dyDescent="0.2">
      <c r="A1" s="246"/>
      <c r="P1" s="272"/>
      <c r="R1" s="1"/>
      <c r="S1" s="1"/>
      <c r="T1" s="1"/>
      <c r="BI1"/>
      <c r="BJ1"/>
      <c r="BK1"/>
      <c r="BL1"/>
    </row>
    <row r="2" spans="1:66" ht="24" customHeight="1" x14ac:dyDescent="0.2">
      <c r="A2" s="369" t="s">
        <v>440</v>
      </c>
      <c r="B2" s="369"/>
      <c r="C2" s="369"/>
      <c r="D2" s="369"/>
      <c r="E2" s="369"/>
      <c r="F2" s="369"/>
      <c r="G2" s="369"/>
      <c r="H2" s="369"/>
      <c r="I2" s="369"/>
      <c r="J2" s="369"/>
      <c r="K2" s="369"/>
      <c r="L2" s="369"/>
      <c r="M2" s="369"/>
      <c r="N2" s="369"/>
      <c r="O2" s="369"/>
      <c r="P2" s="272"/>
      <c r="R2" s="1"/>
      <c r="S2" s="1"/>
      <c r="T2" s="1"/>
      <c r="BI2"/>
      <c r="BJ2"/>
      <c r="BK2"/>
      <c r="BL2"/>
    </row>
    <row r="3" spans="1:66" ht="24" customHeight="1" x14ac:dyDescent="0.2">
      <c r="A3" s="380" t="s">
        <v>148</v>
      </c>
      <c r="B3" s="380"/>
      <c r="C3" s="380"/>
      <c r="D3" s="380"/>
      <c r="E3" s="380"/>
      <c r="F3" s="380"/>
      <c r="G3" s="380"/>
      <c r="H3" s="380"/>
      <c r="I3" s="380"/>
      <c r="J3" s="380"/>
      <c r="K3" s="380"/>
      <c r="L3" s="380"/>
      <c r="M3" s="380"/>
      <c r="N3" s="380"/>
      <c r="O3" s="380"/>
      <c r="P3" s="272"/>
      <c r="R3" s="1"/>
      <c r="S3" s="1"/>
      <c r="T3" s="1"/>
      <c r="BI3"/>
      <c r="BJ3"/>
      <c r="BK3"/>
      <c r="BL3"/>
    </row>
    <row r="4" spans="1:66" ht="24" customHeight="1" x14ac:dyDescent="0.2">
      <c r="A4" s="247"/>
      <c r="B4" s="247"/>
      <c r="C4" s="247"/>
      <c r="D4" s="247"/>
      <c r="E4" s="247"/>
      <c r="F4" s="247"/>
      <c r="G4" s="247"/>
      <c r="H4" s="247"/>
      <c r="I4" s="247"/>
      <c r="J4" s="247"/>
      <c r="K4" s="247"/>
      <c r="L4" s="247"/>
      <c r="M4" s="247"/>
      <c r="N4" s="247"/>
      <c r="O4" s="247"/>
      <c r="P4" s="247"/>
      <c r="Q4" s="247"/>
      <c r="R4" s="273"/>
      <c r="S4" s="274"/>
      <c r="BM4" s="1"/>
      <c r="BN4" s="1"/>
    </row>
    <row r="5" spans="1:66" ht="15" customHeight="1" x14ac:dyDescent="0.2">
      <c r="A5" s="248"/>
      <c r="B5" s="381" t="s">
        <v>3</v>
      </c>
      <c r="C5" s="382"/>
      <c r="D5" s="382"/>
      <c r="E5" s="382"/>
      <c r="F5" s="382"/>
      <c r="G5" s="382"/>
      <c r="H5" s="382"/>
      <c r="I5" s="382"/>
      <c r="J5" s="382"/>
      <c r="K5" s="382"/>
      <c r="L5" s="383"/>
      <c r="M5" s="5"/>
      <c r="N5" s="5"/>
      <c r="O5" s="5"/>
      <c r="P5" s="5"/>
      <c r="Q5" s="5"/>
      <c r="R5" s="273"/>
      <c r="S5" s="276"/>
      <c r="BM5" s="1"/>
      <c r="BN5" s="1"/>
    </row>
    <row r="6" spans="1:66" ht="15" customHeight="1" x14ac:dyDescent="0.2">
      <c r="A6" s="248"/>
      <c r="B6" s="384" t="s">
        <v>393</v>
      </c>
      <c r="C6" s="385"/>
      <c r="D6" s="385"/>
      <c r="E6" s="385"/>
      <c r="F6" s="385"/>
      <c r="G6" s="385"/>
      <c r="H6" s="385"/>
      <c r="I6" s="385"/>
      <c r="J6" s="385"/>
      <c r="K6" s="385"/>
      <c r="L6" s="386"/>
      <c r="M6" s="5"/>
      <c r="N6" s="5"/>
      <c r="O6" s="5"/>
      <c r="P6" s="5"/>
      <c r="Q6" s="5"/>
      <c r="R6" s="273"/>
      <c r="S6" s="276"/>
      <c r="BM6" s="1"/>
      <c r="BN6" s="1"/>
    </row>
    <row r="7" spans="1:66" ht="15" customHeight="1" x14ac:dyDescent="0.2">
      <c r="A7" s="248"/>
      <c r="B7" s="387" t="s">
        <v>395</v>
      </c>
      <c r="C7" s="388"/>
      <c r="D7" s="388"/>
      <c r="E7" s="388"/>
      <c r="F7" s="388"/>
      <c r="G7" s="388"/>
      <c r="H7" s="388"/>
      <c r="I7" s="388"/>
      <c r="J7" s="388"/>
      <c r="K7" s="388"/>
      <c r="L7" s="389"/>
      <c r="M7" s="5"/>
      <c r="N7" s="5"/>
      <c r="O7" s="5"/>
      <c r="P7" s="5"/>
      <c r="Q7" s="5"/>
      <c r="R7" s="273"/>
      <c r="S7" s="276"/>
      <c r="BM7" s="1"/>
      <c r="BN7" s="1"/>
    </row>
    <row r="8" spans="1:66" ht="15" customHeight="1" x14ac:dyDescent="0.2">
      <c r="A8" s="248"/>
      <c r="B8" s="390" t="s">
        <v>394</v>
      </c>
      <c r="C8" s="391"/>
      <c r="D8" s="391"/>
      <c r="E8" s="391"/>
      <c r="F8" s="391"/>
      <c r="G8" s="391"/>
      <c r="H8" s="391"/>
      <c r="I8" s="391"/>
      <c r="J8" s="391"/>
      <c r="K8" s="391"/>
      <c r="L8" s="392"/>
      <c r="M8" s="5"/>
      <c r="N8" s="5"/>
      <c r="O8" s="5"/>
      <c r="P8" s="5"/>
      <c r="Q8" s="5"/>
      <c r="R8" s="273"/>
      <c r="S8" s="276"/>
      <c r="BM8" s="1"/>
      <c r="BN8" s="1"/>
    </row>
    <row r="9" spans="1:66" ht="15" customHeight="1" x14ac:dyDescent="0.2">
      <c r="A9" s="248"/>
      <c r="B9" s="390" t="s">
        <v>396</v>
      </c>
      <c r="C9" s="391"/>
      <c r="D9" s="391"/>
      <c r="E9" s="391"/>
      <c r="F9" s="391"/>
      <c r="G9" s="391"/>
      <c r="H9" s="391"/>
      <c r="I9" s="391"/>
      <c r="J9" s="391"/>
      <c r="K9" s="391"/>
      <c r="L9" s="392"/>
      <c r="M9" s="5"/>
      <c r="N9" s="5"/>
      <c r="O9" s="5"/>
      <c r="P9" s="5"/>
      <c r="Q9" s="5"/>
      <c r="R9" s="273"/>
      <c r="S9" s="276"/>
      <c r="BM9" s="1"/>
      <c r="BN9" s="1"/>
    </row>
    <row r="10" spans="1:66" ht="15" customHeight="1" x14ac:dyDescent="0.2">
      <c r="A10" s="248"/>
      <c r="B10" s="370" t="s">
        <v>7</v>
      </c>
      <c r="C10" s="371"/>
      <c r="D10" s="371"/>
      <c r="E10" s="371"/>
      <c r="F10" s="371"/>
      <c r="G10" s="371"/>
      <c r="H10" s="371"/>
      <c r="I10" s="371"/>
      <c r="J10" s="371"/>
      <c r="K10" s="371"/>
      <c r="L10" s="372"/>
      <c r="M10" s="5"/>
      <c r="N10" s="5"/>
      <c r="O10" s="5"/>
      <c r="P10" s="5"/>
      <c r="Q10" s="5"/>
      <c r="R10" s="273"/>
      <c r="S10" s="276"/>
      <c r="BM10" s="1"/>
      <c r="BN10" s="1"/>
    </row>
    <row r="11" spans="1:66" ht="15" customHeight="1" thickBot="1" x14ac:dyDescent="0.25">
      <c r="A11" s="249"/>
      <c r="B11" s="249"/>
      <c r="C11" s="249"/>
      <c r="D11" s="249"/>
      <c r="E11" s="249"/>
      <c r="F11" s="249"/>
      <c r="G11" s="249"/>
      <c r="H11" s="249"/>
      <c r="I11" s="249"/>
      <c r="J11" s="249"/>
      <c r="K11" s="249"/>
      <c r="L11" s="249"/>
      <c r="M11" s="249"/>
      <c r="N11" s="249"/>
      <c r="O11" s="249"/>
      <c r="P11" s="249"/>
      <c r="Q11" s="249"/>
      <c r="R11" s="275"/>
      <c r="S11" s="276"/>
      <c r="BM11" s="1"/>
      <c r="BN11" s="1"/>
    </row>
    <row r="12" spans="1:66" s="5" customFormat="1" ht="24" customHeight="1" x14ac:dyDescent="0.2">
      <c r="B12" s="373" t="s">
        <v>8</v>
      </c>
      <c r="C12" s="374"/>
      <c r="D12" s="374"/>
      <c r="E12" s="374"/>
      <c r="F12" s="375"/>
      <c r="G12" s="376"/>
      <c r="H12" s="377"/>
      <c r="R12" s="277"/>
      <c r="S12" s="276"/>
      <c r="T12" s="278"/>
      <c r="U12" s="7" t="e">
        <f>IF(ISTEXT(F12),#REF!,#REF!)</f>
        <v>#REF!</v>
      </c>
      <c r="V12" s="5">
        <v>1</v>
      </c>
      <c r="Z12" s="5">
        <f>COUNTIF(U12:U26,#REF!)</f>
        <v>14</v>
      </c>
      <c r="AF12" s="5" t="s">
        <v>234</v>
      </c>
      <c r="AG12" s="5" t="s">
        <v>119</v>
      </c>
      <c r="AH12" s="5" t="s">
        <v>120</v>
      </c>
      <c r="AI12" s="5" t="s">
        <v>121</v>
      </c>
      <c r="AJ12" s="5" t="s">
        <v>123</v>
      </c>
    </row>
    <row r="13" spans="1:66" s="5" customFormat="1" ht="24" customHeight="1" thickBot="1" x14ac:dyDescent="0.25">
      <c r="B13" s="378" t="s">
        <v>118</v>
      </c>
      <c r="C13" s="379"/>
      <c r="D13" s="379"/>
      <c r="E13" s="379"/>
      <c r="F13" s="399"/>
      <c r="G13" s="400"/>
      <c r="H13" s="401"/>
      <c r="I13" s="5" t="s">
        <v>436</v>
      </c>
      <c r="R13" s="277"/>
      <c r="S13" s="276"/>
      <c r="T13" s="278"/>
      <c r="U13" s="7" t="e">
        <f>IF(ISTEXT(F13),#REF!,#REF!)</f>
        <v>#REF!</v>
      </c>
      <c r="V13" s="5">
        <v>2</v>
      </c>
      <c r="AF13" s="5" t="s">
        <v>122</v>
      </c>
      <c r="AG13" s="5" t="s">
        <v>124</v>
      </c>
      <c r="AH13" s="5" t="s">
        <v>125</v>
      </c>
      <c r="AI13" s="5" t="s">
        <v>126</v>
      </c>
      <c r="AJ13" s="5" t="s">
        <v>127</v>
      </c>
      <c r="AK13" s="5" t="s">
        <v>129</v>
      </c>
    </row>
    <row r="14" spans="1:66" s="5" customFormat="1" ht="24" customHeight="1" x14ac:dyDescent="0.2">
      <c r="B14" s="378" t="s">
        <v>9</v>
      </c>
      <c r="C14" s="379"/>
      <c r="D14" s="379"/>
      <c r="E14" s="379"/>
      <c r="F14" s="353"/>
      <c r="G14" s="354"/>
      <c r="H14" s="354"/>
      <c r="I14" s="354"/>
      <c r="J14" s="354"/>
      <c r="K14" s="354"/>
      <c r="L14" s="355"/>
      <c r="M14" s="270" t="s">
        <v>378</v>
      </c>
      <c r="R14" s="277"/>
      <c r="S14" s="276"/>
      <c r="T14" s="278"/>
      <c r="U14" s="7" t="e">
        <f>IF(ISTEXT(F14),#REF!,#REF!)</f>
        <v>#REF!</v>
      </c>
      <c r="V14" s="5">
        <v>3</v>
      </c>
    </row>
    <row r="15" spans="1:66" s="5" customFormat="1" ht="24" customHeight="1" thickBot="1" x14ac:dyDescent="0.25">
      <c r="B15" s="378" t="s">
        <v>11</v>
      </c>
      <c r="C15" s="379"/>
      <c r="D15" s="379"/>
      <c r="E15" s="379"/>
      <c r="F15" s="356"/>
      <c r="G15" s="357"/>
      <c r="H15" s="357"/>
      <c r="I15" s="357"/>
      <c r="J15" s="357"/>
      <c r="K15" s="357"/>
      <c r="L15" s="358"/>
      <c r="R15" s="277"/>
      <c r="S15" s="276"/>
      <c r="T15" s="278"/>
      <c r="U15" s="7" t="e">
        <f>IF(ISTEXT(F15),#REF!,#REF!)</f>
        <v>#REF!</v>
      </c>
      <c r="V15" s="5">
        <v>4</v>
      </c>
      <c r="Z15" s="5">
        <f>COUNTIF(U30:AC65,#REF!)</f>
        <v>156</v>
      </c>
      <c r="AC15" s="5">
        <v>156</v>
      </c>
    </row>
    <row r="16" spans="1:66" s="5" customFormat="1" ht="23.4" customHeight="1" x14ac:dyDescent="0.2">
      <c r="B16" s="378" t="s">
        <v>12</v>
      </c>
      <c r="C16" s="379"/>
      <c r="D16" s="379"/>
      <c r="E16" s="379"/>
      <c r="F16" s="393">
        <f>SUM(Z16:AC16)</f>
        <v>0</v>
      </c>
      <c r="G16" s="394"/>
      <c r="H16" s="395"/>
      <c r="I16" s="270" t="s">
        <v>147</v>
      </c>
      <c r="J16" s="270"/>
      <c r="K16" s="270"/>
      <c r="R16" s="277"/>
      <c r="S16" s="276"/>
      <c r="T16" s="278"/>
      <c r="U16" s="7" t="e">
        <f>IF(ISNUMBER(F16),#REF!,#REF!)</f>
        <v>#REF!</v>
      </c>
      <c r="V16" s="5">
        <v>5</v>
      </c>
      <c r="Z16" s="5">
        <f>IF(F32="三重奏",3,IF(F32="四重奏",4,IF(F32="五重奏",5,IF(F32="六重奏",6,IF(F32="七重奏",7,IF(F32="八重奏",8,0))))))</f>
        <v>0</v>
      </c>
      <c r="AA16" s="5">
        <f>IF(J32="三重奏",3,IF(J32="四重奏",4,IF(J32="五重奏",5,IF(J32="六重奏",6,IF(J32="七重奏",7,IF(J32="八重奏",8,0))))))</f>
        <v>0</v>
      </c>
      <c r="AC16" s="5">
        <f>IF(N32="三重奏",3,IF(N32="四重奏",4,IF(N32="五重奏",5,IF(N32="六重奏",6,IF(N32="七重奏",7,IF(N32="八重奏",8,0))))))</f>
        <v>0</v>
      </c>
      <c r="AF16" s="5">
        <f>IF(F32="三重奏",3,IF(F32="四重奏",4,IF(F32="五重奏",5,IF(F32="六重奏",6,IF(F32="七重奏",7,IF(F32="八重奏",8,0))))))</f>
        <v>0</v>
      </c>
      <c r="AG16" s="5">
        <f>IF(J32="三重奏",3,IF(J32="四重奏",4,IF(J32="五重奏",5,IF(J32="六重奏",6,IF(J32="七重奏",7,IF(J32="八重奏",8,0))))))</f>
        <v>0</v>
      </c>
      <c r="AI16" s="5">
        <f>IF(N32="三重奏",3,IF(N32="四重奏",4,IF(N32="五重奏",5,IF(N32="六重奏",6,IF(N32="七重奏",7,IF(N32="八重奏",8,0))))))</f>
        <v>0</v>
      </c>
    </row>
    <row r="17" spans="2:45" s="5" customFormat="1" ht="24" customHeight="1" x14ac:dyDescent="0.2">
      <c r="B17" s="378" t="s">
        <v>13</v>
      </c>
      <c r="C17" s="379"/>
      <c r="D17" s="379"/>
      <c r="E17" s="379"/>
      <c r="F17" s="396"/>
      <c r="G17" s="397"/>
      <c r="H17" s="398"/>
      <c r="I17" s="270" t="s">
        <v>360</v>
      </c>
      <c r="J17" s="270"/>
      <c r="K17" s="270"/>
      <c r="R17" s="277"/>
      <c r="S17" s="276"/>
      <c r="T17" s="278"/>
      <c r="U17" s="7" t="e">
        <f>IF(ISTEXT(F17),#REF!,#REF!)</f>
        <v>#REF!</v>
      </c>
      <c r="V17" s="5">
        <v>7</v>
      </c>
      <c r="Z17" s="5">
        <f>SUM(Z12:Z15)</f>
        <v>170</v>
      </c>
    </row>
    <row r="18" spans="2:45" s="5" customFormat="1" ht="24" customHeight="1" x14ac:dyDescent="0.2">
      <c r="B18" s="432" t="s">
        <v>195</v>
      </c>
      <c r="C18" s="431" t="s">
        <v>391</v>
      </c>
      <c r="D18" s="379"/>
      <c r="E18" s="379"/>
      <c r="F18" s="396"/>
      <c r="G18" s="397"/>
      <c r="H18" s="398"/>
      <c r="I18" s="270" t="s">
        <v>361</v>
      </c>
      <c r="J18" s="270"/>
      <c r="K18" s="270"/>
      <c r="R18" s="277"/>
      <c r="S18" s="276"/>
      <c r="T18" s="278"/>
      <c r="U18" s="7" t="e">
        <f>IF(ISTEXT(F18),#REF!,#REF!)</f>
        <v>#REF!</v>
      </c>
      <c r="V18" s="5">
        <v>8</v>
      </c>
    </row>
    <row r="19" spans="2:45" s="5" customFormat="1" ht="24" customHeight="1" x14ac:dyDescent="0.2">
      <c r="B19" s="433"/>
      <c r="C19" s="431" t="s">
        <v>194</v>
      </c>
      <c r="D19" s="379"/>
      <c r="E19" s="379"/>
      <c r="F19" s="396"/>
      <c r="G19" s="397"/>
      <c r="H19" s="398"/>
      <c r="I19" s="270" t="s">
        <v>362</v>
      </c>
      <c r="J19" s="270"/>
      <c r="K19" s="270"/>
      <c r="R19" s="277"/>
      <c r="S19" s="276"/>
      <c r="T19" s="278"/>
      <c r="U19" s="7" t="e">
        <f>IF(ISTEXT(F19),#REF!,#REF!)</f>
        <v>#REF!</v>
      </c>
      <c r="V19" s="5">
        <v>9</v>
      </c>
    </row>
    <row r="20" spans="2:45" s="5" customFormat="1" ht="24" customHeight="1" x14ac:dyDescent="0.2">
      <c r="B20" s="433"/>
      <c r="C20" s="430" t="s">
        <v>198</v>
      </c>
      <c r="D20" s="430"/>
      <c r="E20" s="431"/>
      <c r="F20" s="397"/>
      <c r="G20" s="420"/>
      <c r="H20" s="421"/>
      <c r="I20" s="270" t="s">
        <v>206</v>
      </c>
      <c r="J20" s="270"/>
      <c r="K20" s="270"/>
      <c r="R20" s="277"/>
      <c r="S20" s="276"/>
      <c r="T20" s="278"/>
      <c r="U20" s="7" t="e">
        <f>IF(ISTEXT(F20),#REF!,#REF!)</f>
        <v>#REF!</v>
      </c>
      <c r="V20" s="5">
        <v>10</v>
      </c>
    </row>
    <row r="21" spans="2:45" s="5" customFormat="1" ht="24" customHeight="1" x14ac:dyDescent="0.2">
      <c r="B21" s="433"/>
      <c r="C21" s="431" t="s">
        <v>193</v>
      </c>
      <c r="D21" s="379"/>
      <c r="E21" s="379"/>
      <c r="F21" s="396"/>
      <c r="G21" s="397"/>
      <c r="H21" s="398"/>
      <c r="I21" s="270" t="s">
        <v>363</v>
      </c>
      <c r="J21" s="270"/>
      <c r="K21" s="270"/>
      <c r="R21" s="277"/>
      <c r="S21" s="276"/>
      <c r="T21" s="278"/>
      <c r="U21" s="7" t="e">
        <f>IF(ISTEXT(F21),#REF!,#REF!)</f>
        <v>#REF!</v>
      </c>
      <c r="V21" s="5">
        <v>11</v>
      </c>
    </row>
    <row r="22" spans="2:45" s="5" customFormat="1" ht="24" customHeight="1" x14ac:dyDescent="0.2">
      <c r="B22" s="434"/>
      <c r="C22" s="430" t="s">
        <v>442</v>
      </c>
      <c r="D22" s="430"/>
      <c r="E22" s="431"/>
      <c r="F22" s="397"/>
      <c r="G22" s="420"/>
      <c r="H22" s="421"/>
      <c r="I22" t="s">
        <v>460</v>
      </c>
      <c r="J22" s="270"/>
      <c r="K22" s="270"/>
      <c r="R22" s="277"/>
      <c r="S22" s="276"/>
      <c r="T22" s="278"/>
      <c r="U22" s="7"/>
    </row>
    <row r="23" spans="2:45" s="5" customFormat="1" ht="24" customHeight="1" x14ac:dyDescent="0.2">
      <c r="B23" s="402" t="s">
        <v>141</v>
      </c>
      <c r="C23" s="403"/>
      <c r="D23" s="404"/>
      <c r="E23" s="74" t="s">
        <v>142</v>
      </c>
      <c r="F23" s="366"/>
      <c r="G23" s="367"/>
      <c r="H23" s="126" t="s">
        <v>482</v>
      </c>
      <c r="I23" s="270" t="s">
        <v>209</v>
      </c>
      <c r="J23" s="270"/>
      <c r="K23" s="270"/>
      <c r="R23" s="277"/>
      <c r="S23" s="276"/>
      <c r="T23" s="278"/>
      <c r="U23" s="7" t="e">
        <f>IF(F23="",#REF!,#REF!)</f>
        <v>#REF!</v>
      </c>
      <c r="V23" s="5">
        <v>12</v>
      </c>
    </row>
    <row r="24" spans="2:45" s="5" customFormat="1" ht="24" customHeight="1" x14ac:dyDescent="0.2">
      <c r="B24" s="405"/>
      <c r="C24" s="406"/>
      <c r="D24" s="407"/>
      <c r="E24" s="74" t="s">
        <v>143</v>
      </c>
      <c r="F24" s="366"/>
      <c r="G24" s="367"/>
      <c r="H24" s="126" t="s">
        <v>146</v>
      </c>
      <c r="I24" s="270" t="s">
        <v>210</v>
      </c>
      <c r="J24" s="270"/>
      <c r="K24" s="270"/>
      <c r="R24" s="277"/>
      <c r="S24" s="276"/>
      <c r="T24" s="278"/>
      <c r="U24" s="7" t="e">
        <f>IF(F24="",#REF!,#REF!)</f>
        <v>#REF!</v>
      </c>
      <c r="V24" s="5">
        <v>13</v>
      </c>
    </row>
    <row r="25" spans="2:45" s="5" customFormat="1" ht="24" customHeight="1" x14ac:dyDescent="0.2">
      <c r="B25" s="402" t="s">
        <v>144</v>
      </c>
      <c r="C25" s="403"/>
      <c r="D25" s="404"/>
      <c r="E25" s="74" t="s">
        <v>145</v>
      </c>
      <c r="F25" s="366"/>
      <c r="G25" s="367"/>
      <c r="H25" s="126" t="s">
        <v>146</v>
      </c>
      <c r="I25" s="270" t="s">
        <v>211</v>
      </c>
      <c r="J25" s="270"/>
      <c r="K25" s="270"/>
      <c r="R25" s="277"/>
      <c r="S25" s="276"/>
      <c r="T25" s="278"/>
      <c r="U25" s="7" t="e">
        <f>IF(F25="",#REF!,#REF!)</f>
        <v>#REF!</v>
      </c>
      <c r="V25" s="5">
        <v>14</v>
      </c>
    </row>
    <row r="26" spans="2:45" s="5" customFormat="1" ht="24" customHeight="1" thickBot="1" x14ac:dyDescent="0.25">
      <c r="B26" s="408"/>
      <c r="C26" s="409"/>
      <c r="D26" s="410"/>
      <c r="E26" s="75" t="s">
        <v>143</v>
      </c>
      <c r="F26" s="422"/>
      <c r="G26" s="423"/>
      <c r="H26" s="76" t="s">
        <v>146</v>
      </c>
      <c r="I26" s="270" t="s">
        <v>210</v>
      </c>
      <c r="J26" s="270"/>
      <c r="K26" s="270"/>
      <c r="R26" s="277"/>
      <c r="S26" s="276"/>
      <c r="T26" s="278"/>
      <c r="U26" s="7" t="e">
        <f>IF(F26="",#REF!,#REF!)</f>
        <v>#REF!</v>
      </c>
      <c r="V26" s="5">
        <v>15</v>
      </c>
    </row>
    <row r="27" spans="2:45" s="5" customFormat="1" ht="21.6" customHeight="1" thickBot="1" x14ac:dyDescent="0.25">
      <c r="F27" s="271"/>
      <c r="G27" s="271"/>
      <c r="H27" s="271"/>
      <c r="I27" s="270"/>
      <c r="J27" s="270"/>
      <c r="K27" s="270"/>
      <c r="R27" s="277"/>
      <c r="S27" s="276"/>
      <c r="T27" s="278"/>
    </row>
    <row r="28" spans="2:45" s="5" customFormat="1" ht="78.599999999999994" customHeight="1" thickTop="1" thickBot="1" x14ac:dyDescent="0.25">
      <c r="B28" s="424" t="s">
        <v>467</v>
      </c>
      <c r="C28" s="425"/>
      <c r="D28" s="425"/>
      <c r="E28" s="425"/>
      <c r="F28" s="425"/>
      <c r="G28" s="425"/>
      <c r="H28" s="425"/>
      <c r="I28" s="425"/>
      <c r="J28" s="425"/>
      <c r="K28" s="425"/>
      <c r="L28" s="425"/>
      <c r="M28" s="426"/>
      <c r="N28" s="279"/>
      <c r="O28" s="279"/>
      <c r="R28" s="277"/>
      <c r="S28" s="276"/>
      <c r="T28" s="278"/>
    </row>
    <row r="29" spans="2:45" s="5" customFormat="1" ht="24" customHeight="1" thickTop="1" thickBot="1" x14ac:dyDescent="0.25">
      <c r="R29" s="277"/>
      <c r="S29" s="276"/>
      <c r="T29" s="278"/>
      <c r="AF29" s="9" t="s">
        <v>17</v>
      </c>
    </row>
    <row r="30" spans="2:45" s="5" customFormat="1" ht="24" customHeight="1" thickBot="1" x14ac:dyDescent="0.25">
      <c r="B30" s="417" t="s">
        <v>117</v>
      </c>
      <c r="C30" s="418"/>
      <c r="D30" s="418"/>
      <c r="E30" s="419"/>
      <c r="F30" s="417" t="s">
        <v>18</v>
      </c>
      <c r="G30" s="418"/>
      <c r="H30" s="418"/>
      <c r="I30" s="419"/>
      <c r="J30" s="417" t="s">
        <v>19</v>
      </c>
      <c r="K30" s="418"/>
      <c r="L30" s="418"/>
      <c r="M30" s="419"/>
      <c r="N30" s="460" t="s">
        <v>20</v>
      </c>
      <c r="O30" s="461"/>
      <c r="P30" s="461"/>
      <c r="Q30" s="462"/>
      <c r="R30" s="278"/>
      <c r="S30" s="276"/>
      <c r="T30" s="5">
        <v>1</v>
      </c>
      <c r="U30" s="7" t="e">
        <f>IF(U31=U32,#REF!,#REF!)</f>
        <v>#REF!</v>
      </c>
      <c r="V30" s="7"/>
      <c r="W30" s="7"/>
      <c r="X30" s="7" t="e">
        <f>IF(X31=X32,#REF!,#REF!)</f>
        <v>#REF!</v>
      </c>
      <c r="Y30" s="7"/>
      <c r="Z30" s="164"/>
      <c r="AA30" s="164" t="e">
        <f>IF(AA31=AA32,#REF!,#REF!)</f>
        <v>#REF!</v>
      </c>
      <c r="AB30" s="7"/>
      <c r="AF30" s="10">
        <f>COUNTIF(U31:AA31,#REF!)</f>
        <v>3</v>
      </c>
    </row>
    <row r="31" spans="2:45" s="5" customFormat="1" ht="24" customHeight="1" x14ac:dyDescent="0.2">
      <c r="B31" s="411" t="s">
        <v>21</v>
      </c>
      <c r="C31" s="412"/>
      <c r="D31" s="412"/>
      <c r="E31" s="413"/>
      <c r="F31" s="311"/>
      <c r="G31" s="312"/>
      <c r="H31" s="312"/>
      <c r="I31" s="313"/>
      <c r="J31" s="311"/>
      <c r="K31" s="312"/>
      <c r="L31" s="312"/>
      <c r="M31" s="313"/>
      <c r="N31" s="475"/>
      <c r="O31" s="476"/>
      <c r="P31" s="476"/>
      <c r="Q31" s="477"/>
      <c r="R31" s="278"/>
      <c r="S31" s="276"/>
      <c r="T31" s="5">
        <v>2</v>
      </c>
      <c r="U31" s="5" t="e">
        <f>IF(ISTEXT(F31),#REF!,#REF!)</f>
        <v>#REF!</v>
      </c>
      <c r="X31" s="5" t="e">
        <f>IF(ISTEXT(J31),#REF!,#REF!)</f>
        <v>#REF!</v>
      </c>
      <c r="AA31" s="5" t="e">
        <f>IF(ISTEXT(N31),#REF!,#REF!)</f>
        <v>#REF!</v>
      </c>
      <c r="AB31" s="92"/>
      <c r="AF31" s="5" t="s">
        <v>22</v>
      </c>
      <c r="AG31" s="5" t="s">
        <v>23</v>
      </c>
      <c r="AH31" s="5" t="s">
        <v>24</v>
      </c>
      <c r="AI31" s="5" t="s">
        <v>149</v>
      </c>
      <c r="AJ31" s="5" t="s">
        <v>25</v>
      </c>
      <c r="AK31" s="5" t="s">
        <v>26</v>
      </c>
      <c r="AL31" s="5" t="s">
        <v>27</v>
      </c>
      <c r="AM31" s="5" t="s">
        <v>28</v>
      </c>
      <c r="AN31" s="5" t="s">
        <v>29</v>
      </c>
      <c r="AO31" s="5" t="s">
        <v>150</v>
      </c>
      <c r="AP31" s="5" t="s">
        <v>30</v>
      </c>
      <c r="AQ31" s="5" t="s">
        <v>31</v>
      </c>
      <c r="AR31" s="5" t="s">
        <v>32</v>
      </c>
      <c r="AS31" s="5" t="s">
        <v>33</v>
      </c>
    </row>
    <row r="32" spans="2:45" s="5" customFormat="1" ht="24" customHeight="1" x14ac:dyDescent="0.2">
      <c r="B32" s="435" t="s">
        <v>34</v>
      </c>
      <c r="C32" s="430"/>
      <c r="D32" s="430"/>
      <c r="E32" s="436"/>
      <c r="F32" s="314"/>
      <c r="G32" s="315"/>
      <c r="H32" s="315"/>
      <c r="I32" s="316"/>
      <c r="J32" s="314"/>
      <c r="K32" s="315"/>
      <c r="L32" s="315"/>
      <c r="M32" s="316"/>
      <c r="N32" s="478"/>
      <c r="O32" s="479"/>
      <c r="P32" s="479"/>
      <c r="Q32" s="480"/>
      <c r="R32" s="278"/>
      <c r="S32" s="276"/>
      <c r="T32" s="5">
        <v>3</v>
      </c>
      <c r="U32" s="5" t="e">
        <f>IF(ISTEXT(F32),#REF!,#REF!)</f>
        <v>#REF!</v>
      </c>
      <c r="X32" s="5" t="e">
        <f>IF(ISTEXT(J32),#REF!,#REF!)</f>
        <v>#REF!</v>
      </c>
      <c r="AA32" s="5" t="e">
        <f>IF(ISTEXT(N32),#REF!,#REF!)</f>
        <v>#REF!</v>
      </c>
      <c r="AB32" s="165"/>
      <c r="AF32" s="5" t="s">
        <v>412</v>
      </c>
      <c r="AG32" s="5" t="s">
        <v>413</v>
      </c>
      <c r="AH32" s="5" t="s">
        <v>37</v>
      </c>
      <c r="AI32" s="5" t="s">
        <v>414</v>
      </c>
      <c r="AJ32" s="5" t="s">
        <v>39</v>
      </c>
      <c r="AK32" s="5" t="s">
        <v>40</v>
      </c>
    </row>
    <row r="33" spans="2:66" s="5" customFormat="1" ht="34.5" customHeight="1" x14ac:dyDescent="0.2">
      <c r="B33" s="443" t="s">
        <v>41</v>
      </c>
      <c r="C33" s="437" t="s">
        <v>42</v>
      </c>
      <c r="D33" s="438"/>
      <c r="E33" s="439"/>
      <c r="F33" s="317"/>
      <c r="G33" s="318"/>
      <c r="H33" s="318"/>
      <c r="I33" s="319"/>
      <c r="J33" s="359"/>
      <c r="K33" s="318"/>
      <c r="L33" s="318"/>
      <c r="M33" s="319"/>
      <c r="N33" s="350"/>
      <c r="O33" s="351"/>
      <c r="P33" s="351"/>
      <c r="Q33" s="352"/>
      <c r="R33" s="278"/>
      <c r="S33" s="276"/>
      <c r="T33" s="5">
        <v>4</v>
      </c>
      <c r="U33" s="7" t="e">
        <f>IF(ISTEXT(F33),#REF!,#REF!)</f>
        <v>#REF!</v>
      </c>
      <c r="V33" s="7"/>
      <c r="W33" s="7"/>
      <c r="X33" s="7" t="e">
        <f>IF(X$31=#REF!,IF(ISTEXT(J33),#REF!,#REF!),IF(ISTEXT(J33),#REF!,#REF!))</f>
        <v>#REF!</v>
      </c>
      <c r="Y33" s="7"/>
      <c r="Z33" s="164"/>
      <c r="AA33" s="164" t="e">
        <f>IF(AA$31=#REF!,IF(ISTEXT(N33),#REF!,#REF!),IF(ISTEXT(N33),#REF!,#REF!))</f>
        <v>#REF!</v>
      </c>
      <c r="AB33" s="7"/>
    </row>
    <row r="34" spans="2:66" s="5" customFormat="1" ht="34.5" customHeight="1" x14ac:dyDescent="0.2">
      <c r="B34" s="443"/>
      <c r="C34" s="427" t="s">
        <v>43</v>
      </c>
      <c r="D34" s="428"/>
      <c r="E34" s="429"/>
      <c r="F34" s="320"/>
      <c r="G34" s="321"/>
      <c r="H34" s="321"/>
      <c r="I34" s="322"/>
      <c r="J34" s="320"/>
      <c r="K34" s="321"/>
      <c r="L34" s="321"/>
      <c r="M34" s="322"/>
      <c r="N34" s="347"/>
      <c r="O34" s="348"/>
      <c r="P34" s="348"/>
      <c r="Q34" s="349"/>
      <c r="R34" s="278"/>
      <c r="S34" s="276"/>
      <c r="T34" s="5">
        <v>5</v>
      </c>
      <c r="U34" s="7" t="e">
        <f>IF(ISTEXT(F34),#REF!,#REF!)</f>
        <v>#REF!</v>
      </c>
      <c r="V34" s="7"/>
      <c r="W34" s="7"/>
      <c r="X34" s="7" t="e">
        <f>IF(X$31=#REF!,IF(ISTEXT(J34),#REF!,#REF!),IF(ISTEXT(J34),#REF!,#REF!))</f>
        <v>#REF!</v>
      </c>
      <c r="Y34" s="7"/>
      <c r="Z34" s="164"/>
      <c r="AA34" s="164" t="e">
        <f>IF(AA$31=#REF!,IF(ISTEXT(N34),#REF!,#REF!),IF(ISTEXT(N34),#REF!,#REF!))</f>
        <v>#REF!</v>
      </c>
      <c r="AB34" s="7"/>
    </row>
    <row r="35" spans="2:66" s="5" customFormat="1" ht="34.5" customHeight="1" x14ac:dyDescent="0.2">
      <c r="B35" s="443"/>
      <c r="C35" s="440" t="s">
        <v>44</v>
      </c>
      <c r="D35" s="441"/>
      <c r="E35" s="442"/>
      <c r="F35" s="323"/>
      <c r="G35" s="324"/>
      <c r="H35" s="324"/>
      <c r="I35" s="325"/>
      <c r="J35" s="323"/>
      <c r="K35" s="324"/>
      <c r="L35" s="324"/>
      <c r="M35" s="325"/>
      <c r="N35" s="323"/>
      <c r="O35" s="324"/>
      <c r="P35" s="324"/>
      <c r="Q35" s="325"/>
      <c r="R35" s="278"/>
      <c r="S35" s="276"/>
      <c r="T35" s="5">
        <v>6</v>
      </c>
      <c r="U35" s="7" t="e">
        <f>IF(ISTEXT(F35),#REF!,#REF!)</f>
        <v>#REF!</v>
      </c>
      <c r="V35" s="7"/>
      <c r="W35" s="7"/>
      <c r="X35" s="7" t="e">
        <f>IF(X$31=#REF!,IF(ISTEXT(J35),#REF!,#REF!),IF(ISTEXT(J35),#REF!,#REF!))</f>
        <v>#REF!</v>
      </c>
      <c r="Y35" s="7"/>
      <c r="Z35" s="164"/>
      <c r="AA35" s="164" t="e">
        <f>IF(AA$31=#REF!,IF(ISTEXT(N35),#REF!,#REF!),IF(ISTEXT(N35),#REF!,#REF!))</f>
        <v>#REF!</v>
      </c>
      <c r="AB35" s="7"/>
    </row>
    <row r="36" spans="2:66" s="5" customFormat="1" ht="34.5" customHeight="1" x14ac:dyDescent="0.2">
      <c r="B36" s="443" t="s">
        <v>45</v>
      </c>
      <c r="C36" s="437" t="s">
        <v>42</v>
      </c>
      <c r="D36" s="438"/>
      <c r="E36" s="439"/>
      <c r="F36" s="317"/>
      <c r="G36" s="318"/>
      <c r="H36" s="318"/>
      <c r="I36" s="319"/>
      <c r="J36" s="359"/>
      <c r="K36" s="318"/>
      <c r="L36" s="318"/>
      <c r="M36" s="319"/>
      <c r="N36" s="350"/>
      <c r="O36" s="351"/>
      <c r="P36" s="351"/>
      <c r="Q36" s="352"/>
      <c r="R36" s="280"/>
      <c r="S36" s="281"/>
      <c r="T36" s="5">
        <v>7</v>
      </c>
      <c r="U36" s="7" t="e">
        <f>IF(ISTEXT(F36),#REF!,#REF!)</f>
        <v>#REF!</v>
      </c>
      <c r="V36" s="155"/>
      <c r="W36" s="155"/>
      <c r="X36" s="7" t="e">
        <f>IF(X$31=#REF!,IF(ISTEXT(J36),#REF!,#REF!),IF(ISTEXT(J36),#REF!,#REF!))</f>
        <v>#REF!</v>
      </c>
      <c r="Y36" s="7"/>
      <c r="Z36" s="7"/>
      <c r="AA36" s="7" t="e">
        <f>IF(AA$31=#REF!,IF(ISTEXT(N36),#REF!,#REF!),IF(ISTEXT(N36),#REF!,#REF!))</f>
        <v>#REF!</v>
      </c>
      <c r="AB36" s="7"/>
      <c r="AC36" s="282"/>
    </row>
    <row r="37" spans="2:66" s="5" customFormat="1" ht="34.5" customHeight="1" x14ac:dyDescent="0.2">
      <c r="B37" s="443"/>
      <c r="C37" s="427" t="s">
        <v>43</v>
      </c>
      <c r="D37" s="428"/>
      <c r="E37" s="429"/>
      <c r="F37" s="320"/>
      <c r="G37" s="321"/>
      <c r="H37" s="321"/>
      <c r="I37" s="322"/>
      <c r="J37" s="320"/>
      <c r="K37" s="321"/>
      <c r="L37" s="321"/>
      <c r="M37" s="322"/>
      <c r="N37" s="347"/>
      <c r="O37" s="348"/>
      <c r="P37" s="348"/>
      <c r="Q37" s="349"/>
      <c r="R37" s="278"/>
      <c r="S37" s="276"/>
      <c r="T37" s="5">
        <v>8</v>
      </c>
      <c r="U37" s="7" t="e">
        <f>IF(ISTEXT(F37),#REF!,#REF!)</f>
        <v>#REF!</v>
      </c>
      <c r="V37" s="7"/>
      <c r="W37" s="7"/>
      <c r="X37" s="7" t="e">
        <f>IF(X$31=#REF!,IF(ISTEXT(J37),#REF!,#REF!),IF(ISTEXT(J37),#REF!,#REF!))</f>
        <v>#REF!</v>
      </c>
      <c r="Y37" s="7"/>
      <c r="Z37" s="164"/>
      <c r="AA37" s="164" t="e">
        <f>IF(AA$31=#REF!,IF(ISTEXT(N37),#REF!,#REF!),IF(ISTEXT(N37),#REF!,#REF!))</f>
        <v>#REF!</v>
      </c>
      <c r="AB37" s="7"/>
    </row>
    <row r="38" spans="2:66" s="5" customFormat="1" ht="34.5" customHeight="1" x14ac:dyDescent="0.2">
      <c r="B38" s="443"/>
      <c r="C38" s="440" t="s">
        <v>44</v>
      </c>
      <c r="D38" s="441"/>
      <c r="E38" s="442"/>
      <c r="F38" s="323"/>
      <c r="G38" s="324"/>
      <c r="H38" s="324"/>
      <c r="I38" s="325"/>
      <c r="J38" s="323"/>
      <c r="K38" s="324"/>
      <c r="L38" s="324"/>
      <c r="M38" s="325"/>
      <c r="N38" s="323"/>
      <c r="O38" s="324"/>
      <c r="P38" s="324"/>
      <c r="Q38" s="325"/>
      <c r="R38" s="332" t="s">
        <v>328</v>
      </c>
      <c r="S38" s="333"/>
      <c r="T38" s="5">
        <v>9</v>
      </c>
      <c r="U38" s="7" t="e">
        <f>IF(ISTEXT(F38),#REF!,#REF!)</f>
        <v>#REF!</v>
      </c>
      <c r="V38" s="7"/>
      <c r="W38" s="7"/>
      <c r="X38" s="7" t="e">
        <f>IF(X$31=#REF!,IF(ISTEXT(J38),#REF!,#REF!),IF(ISTEXT(J38),#REF!,#REF!))</f>
        <v>#REF!</v>
      </c>
      <c r="Y38" s="7"/>
      <c r="Z38" s="164"/>
      <c r="AA38" s="164" t="e">
        <f>IF(AA$31=#REF!,IF(ISTEXT(N38),#REF!,#REF!),IF(ISTEXT(N38),#REF!,#REF!))</f>
        <v>#REF!</v>
      </c>
      <c r="AB38" s="7"/>
    </row>
    <row r="39" spans="2:66" s="5" customFormat="1" ht="34.5" customHeight="1" x14ac:dyDescent="0.2">
      <c r="B39" s="443" t="s">
        <v>46</v>
      </c>
      <c r="C39" s="437" t="s">
        <v>42</v>
      </c>
      <c r="D39" s="438"/>
      <c r="E39" s="439"/>
      <c r="F39" s="317"/>
      <c r="G39" s="318"/>
      <c r="H39" s="318"/>
      <c r="I39" s="319"/>
      <c r="J39" s="359"/>
      <c r="K39" s="318"/>
      <c r="L39" s="318"/>
      <c r="M39" s="319"/>
      <c r="N39" s="350"/>
      <c r="O39" s="351"/>
      <c r="P39" s="351"/>
      <c r="Q39" s="352"/>
      <c r="R39" s="332" t="s">
        <v>392</v>
      </c>
      <c r="S39" s="333"/>
      <c r="T39" s="5">
        <v>10</v>
      </c>
      <c r="U39" s="7" t="e">
        <f>IF(ISTEXT(F39),#REF!,#REF!)</f>
        <v>#REF!</v>
      </c>
      <c r="V39" s="7"/>
      <c r="W39" s="7"/>
      <c r="X39" s="7" t="e">
        <f>IF(X$31=#REF!,IF(ISTEXT(J39),#REF!,#REF!),IF(ISTEXT(J39),#REF!,#REF!))</f>
        <v>#REF!</v>
      </c>
      <c r="Y39" s="7"/>
      <c r="Z39" s="164"/>
      <c r="AA39" s="164" t="e">
        <f>IF(AA$31=#REF!,IF(ISTEXT(N39),#REF!,#REF!),IF(ISTEXT(N39),#REF!,#REF!))</f>
        <v>#REF!</v>
      </c>
      <c r="AB39" s="7"/>
    </row>
    <row r="40" spans="2:66" s="5" customFormat="1" ht="34.5" customHeight="1" x14ac:dyDescent="0.2">
      <c r="B40" s="443"/>
      <c r="C40" s="427" t="s">
        <v>43</v>
      </c>
      <c r="D40" s="428"/>
      <c r="E40" s="429"/>
      <c r="F40" s="320"/>
      <c r="G40" s="321"/>
      <c r="H40" s="321"/>
      <c r="I40" s="322"/>
      <c r="J40" s="320"/>
      <c r="K40" s="321"/>
      <c r="L40" s="321"/>
      <c r="M40" s="322"/>
      <c r="N40" s="347"/>
      <c r="O40" s="348"/>
      <c r="P40" s="348"/>
      <c r="Q40" s="349"/>
      <c r="R40" s="278"/>
      <c r="S40" s="283"/>
      <c r="T40" s="5">
        <v>11</v>
      </c>
      <c r="U40" s="7" t="e">
        <f>IF(ISTEXT(F40),#REF!,#REF!)</f>
        <v>#REF!</v>
      </c>
      <c r="V40" s="7"/>
      <c r="W40" s="7"/>
      <c r="X40" s="7" t="e">
        <f>IF(X$31=#REF!,IF(ISTEXT(J40),#REF!,#REF!),IF(ISTEXT(J40),#REF!,#REF!))</f>
        <v>#REF!</v>
      </c>
      <c r="Y40" s="7"/>
      <c r="Z40" s="164"/>
      <c r="AA40" s="164" t="e">
        <f>IF(AA$31=#REF!,IF(ISTEXT(N40),#REF!,#REF!),IF(ISTEXT(N40),#REF!,#REF!))</f>
        <v>#REF!</v>
      </c>
      <c r="AB40" s="7"/>
    </row>
    <row r="41" spans="2:66" s="5" customFormat="1" ht="34.5" customHeight="1" thickBot="1" x14ac:dyDescent="0.25">
      <c r="B41" s="444"/>
      <c r="C41" s="463" t="s">
        <v>44</v>
      </c>
      <c r="D41" s="464"/>
      <c r="E41" s="465"/>
      <c r="F41" s="360"/>
      <c r="G41" s="361"/>
      <c r="H41" s="361"/>
      <c r="I41" s="362"/>
      <c r="J41" s="360"/>
      <c r="K41" s="361"/>
      <c r="L41" s="361"/>
      <c r="M41" s="362"/>
      <c r="N41" s="344"/>
      <c r="O41" s="345"/>
      <c r="P41" s="345"/>
      <c r="Q41" s="346"/>
      <c r="R41" s="332" t="s">
        <v>328</v>
      </c>
      <c r="S41" s="333"/>
      <c r="T41" s="5">
        <v>12</v>
      </c>
      <c r="U41" s="7" t="e">
        <f>IF(ISTEXT(F41),#REF!,#REF!)</f>
        <v>#REF!</v>
      </c>
      <c r="V41" s="7"/>
      <c r="W41" s="7"/>
      <c r="X41" s="7" t="e">
        <f>IF(X$31=#REF!,IF(ISTEXT(J41),#REF!,#REF!),IF(ISTEXT(J41),#REF!,#REF!))</f>
        <v>#REF!</v>
      </c>
      <c r="Y41" s="7"/>
      <c r="Z41" s="164"/>
      <c r="AA41" s="164" t="e">
        <f>IF(AA$31=#REF!,IF(ISTEXT(N41),#REF!,#REF!),IF(ISTEXT(N41),#REF!,#REF!))</f>
        <v>#REF!</v>
      </c>
      <c r="AB41" s="7"/>
    </row>
    <row r="42" spans="2:66" s="5" customFormat="1" ht="24" customHeight="1" x14ac:dyDescent="0.2">
      <c r="B42" s="446" t="s">
        <v>47</v>
      </c>
      <c r="C42" s="447" t="s">
        <v>48</v>
      </c>
      <c r="D42" s="448"/>
      <c r="E42" s="448"/>
      <c r="F42" s="451"/>
      <c r="G42" s="452"/>
      <c r="H42" s="453"/>
      <c r="I42" s="221" t="s">
        <v>427</v>
      </c>
      <c r="J42" s="363"/>
      <c r="K42" s="364"/>
      <c r="L42" s="365"/>
      <c r="M42" s="221" t="s">
        <v>427</v>
      </c>
      <c r="N42" s="451"/>
      <c r="O42" s="452"/>
      <c r="P42" s="453"/>
      <c r="Q42" s="221" t="s">
        <v>427</v>
      </c>
      <c r="R42" s="338" t="s">
        <v>379</v>
      </c>
      <c r="S42" s="339"/>
      <c r="T42" s="5">
        <v>13</v>
      </c>
      <c r="U42" s="7" t="e">
        <f>IF(ISTEXT(F42),#REF!,#REF!)</f>
        <v>#REF!</v>
      </c>
      <c r="V42" s="7"/>
      <c r="W42" s="7"/>
      <c r="X42" s="7" t="e">
        <f>IF(X$31=#REF!,IF(ISTEXT(J42),#REF!,#REF!),IF(ISTEXT(J42),#REF!,#REF!))</f>
        <v>#REF!</v>
      </c>
      <c r="Y42" s="7"/>
      <c r="Z42" s="164"/>
      <c r="AA42" s="164" t="e">
        <f>IF(AA$31=#REF!,IF(ISTEXT(N42),#REF!,#REF!),IF(ISTEXT(N42),#REF!,#REF!))</f>
        <v>#REF!</v>
      </c>
      <c r="AB42" s="7"/>
    </row>
    <row r="43" spans="2:66" s="5" customFormat="1" ht="24" customHeight="1" thickBot="1" x14ac:dyDescent="0.25">
      <c r="B43" s="445"/>
      <c r="C43" s="175" t="s">
        <v>49</v>
      </c>
      <c r="D43" s="204" t="s">
        <v>376</v>
      </c>
      <c r="E43" s="300" t="s">
        <v>377</v>
      </c>
      <c r="F43" s="160"/>
      <c r="G43" s="198"/>
      <c r="H43" s="159"/>
      <c r="I43" s="219"/>
      <c r="J43" s="158"/>
      <c r="K43" s="207"/>
      <c r="L43" s="207"/>
      <c r="M43" s="219"/>
      <c r="N43" s="255"/>
      <c r="O43" s="254"/>
      <c r="P43" s="254"/>
      <c r="Q43" s="294"/>
      <c r="R43" s="332" t="s">
        <v>301</v>
      </c>
      <c r="S43" s="333"/>
      <c r="T43" s="5">
        <v>14</v>
      </c>
      <c r="U43" s="7" t="e">
        <f>IF(ISTEXT(F43),#REF!,#REF!)</f>
        <v>#REF!</v>
      </c>
      <c r="V43" s="7" t="e">
        <f>IF(ISTEXT(G43),#REF!,#REF!)</f>
        <v>#REF!</v>
      </c>
      <c r="W43" s="7" t="e">
        <f>IF(ISTEXT(H43),#REF!,#REF!)</f>
        <v>#REF!</v>
      </c>
      <c r="X43" s="7" t="e">
        <f>IF(X$31=#REF!,IF(ISTEXT(J43),#REF!,#REF!),IF(ISTEXT(J43),#REF!,#REF!))</f>
        <v>#REF!</v>
      </c>
      <c r="Y43" s="7" t="e">
        <f>IF(X$31=#REF!,IF(ISTEXT(K43),#REF!,#REF!),IF(ISTEXT(K43),#REF!,#REF!))</f>
        <v>#REF!</v>
      </c>
      <c r="Z43" s="164" t="e">
        <f>IF(X$31=#REF!,IF(ISTEXT(L43),#REF!,#REF!),IF(ISTEXT(L43),#REF!,#REF!))</f>
        <v>#REF!</v>
      </c>
      <c r="AA43" s="164" t="e">
        <f>IF(AA$31=#REF!,IF(ISTEXT(N43),#REF!,#REF!),IF(ISTEXT(N43),#REF!,#REF!))</f>
        <v>#REF!</v>
      </c>
      <c r="AB43" s="7" t="e">
        <f>IF(AA$31=#REF!,IF(ISTEXT(O43),#REF!,#REF!),IF(ISTEXT(O43),#REF!,#REF!))</f>
        <v>#REF!</v>
      </c>
      <c r="AC43" s="5" t="e">
        <f>IF(AA$31=#REF!,IF(ISTEXT(P43),#REF!,#REF!),IF(ISTEXT(P43),#REF!,#REF!))</f>
        <v>#REF!</v>
      </c>
      <c r="AE43" s="5" t="s">
        <v>236</v>
      </c>
      <c r="AF43" s="5" t="s">
        <v>309</v>
      </c>
      <c r="AG43" s="5" t="s">
        <v>50</v>
      </c>
      <c r="AH43" s="5" t="s">
        <v>51</v>
      </c>
      <c r="AI43" s="5" t="s">
        <v>52</v>
      </c>
      <c r="AJ43" s="5" t="s">
        <v>53</v>
      </c>
      <c r="AK43" s="5" t="s">
        <v>310</v>
      </c>
      <c r="AL43" s="5" t="s">
        <v>54</v>
      </c>
      <c r="AM43" s="5" t="s">
        <v>312</v>
      </c>
      <c r="AN43" s="5" t="s">
        <v>55</v>
      </c>
      <c r="AO43" s="5" t="s">
        <v>56</v>
      </c>
      <c r="AP43" s="5" t="s">
        <v>313</v>
      </c>
      <c r="AQ43" s="5" t="s">
        <v>151</v>
      </c>
      <c r="AR43" s="5" t="s">
        <v>152</v>
      </c>
      <c r="AS43" s="5" t="s">
        <v>153</v>
      </c>
      <c r="AT43" s="5" t="s">
        <v>154</v>
      </c>
      <c r="AU43" s="5" t="s">
        <v>155</v>
      </c>
      <c r="AV43" s="5" t="s">
        <v>156</v>
      </c>
      <c r="AW43" s="5" t="s">
        <v>314</v>
      </c>
      <c r="AX43" s="5" t="s">
        <v>157</v>
      </c>
      <c r="AY43" s="5" t="s">
        <v>57</v>
      </c>
      <c r="AZ43" s="5" t="s">
        <v>158</v>
      </c>
      <c r="BA43" s="5" t="s">
        <v>159</v>
      </c>
      <c r="BB43" s="5" t="s">
        <v>58</v>
      </c>
      <c r="BC43" s="5" t="s">
        <v>315</v>
      </c>
      <c r="BD43" s="5" t="s">
        <v>160</v>
      </c>
      <c r="BE43" s="5" t="s">
        <v>161</v>
      </c>
      <c r="BF43" s="5" t="s">
        <v>316</v>
      </c>
      <c r="BG43" s="5" t="s">
        <v>162</v>
      </c>
      <c r="BH43" s="5" t="s">
        <v>163</v>
      </c>
      <c r="BI43" s="5" t="s">
        <v>317</v>
      </c>
      <c r="BJ43" s="5" t="s">
        <v>164</v>
      </c>
      <c r="BK43" s="5" t="s">
        <v>165</v>
      </c>
      <c r="BL43" s="5" t="s">
        <v>318</v>
      </c>
      <c r="BM43" s="5" t="s">
        <v>166</v>
      </c>
      <c r="BN43" s="5" t="s">
        <v>167</v>
      </c>
    </row>
    <row r="44" spans="2:66" s="5" customFormat="1" ht="24" customHeight="1" x14ac:dyDescent="0.2">
      <c r="B44" s="445" t="s">
        <v>59</v>
      </c>
      <c r="C44" s="449" t="s">
        <v>48</v>
      </c>
      <c r="D44" s="450"/>
      <c r="E44" s="450"/>
      <c r="F44" s="326"/>
      <c r="G44" s="327"/>
      <c r="H44" s="328"/>
      <c r="I44" s="221" t="s">
        <v>427</v>
      </c>
      <c r="J44" s="326"/>
      <c r="K44" s="327"/>
      <c r="L44" s="328"/>
      <c r="M44" s="221" t="s">
        <v>427</v>
      </c>
      <c r="N44" s="326"/>
      <c r="O44" s="327"/>
      <c r="P44" s="328"/>
      <c r="Q44" s="221" t="s">
        <v>427</v>
      </c>
      <c r="R44" s="278"/>
      <c r="S44" s="283"/>
      <c r="T44" s="5">
        <v>15</v>
      </c>
      <c r="U44" s="7" t="e">
        <f>IF(ISTEXT(F44),#REF!,#REF!)</f>
        <v>#REF!</v>
      </c>
      <c r="V44" s="7"/>
      <c r="W44" s="7"/>
      <c r="X44" s="7" t="e">
        <f>IF(X$31=#REF!,IF(ISTEXT(J45),#REF!,#REF!),IF(ISTEXT(J44),#REF!,#REF!))</f>
        <v>#REF!</v>
      </c>
      <c r="Y44" s="7"/>
      <c r="Z44" s="164"/>
      <c r="AA44" s="164" t="e">
        <f>IF(AA$31=#REF!,IF(ISTEXT(N45),#REF!,#REF!),IF(ISTEXT(N44),#REF!,#REF!))</f>
        <v>#REF!</v>
      </c>
      <c r="AB44" s="7"/>
    </row>
    <row r="45" spans="2:66" s="5" customFormat="1" ht="24" customHeight="1" thickBot="1" x14ac:dyDescent="0.25">
      <c r="B45" s="445"/>
      <c r="C45" s="175" t="s">
        <v>49</v>
      </c>
      <c r="D45" s="204" t="s">
        <v>376</v>
      </c>
      <c r="E45" s="300" t="s">
        <v>468</v>
      </c>
      <c r="F45" s="158"/>
      <c r="G45" s="199"/>
      <c r="H45" s="159"/>
      <c r="I45" s="219"/>
      <c r="J45" s="158"/>
      <c r="K45" s="199"/>
      <c r="L45" s="159"/>
      <c r="M45" s="219"/>
      <c r="N45" s="255"/>
      <c r="O45" s="254"/>
      <c r="P45" s="254"/>
      <c r="Q45" s="294"/>
      <c r="R45" s="332" t="s">
        <v>304</v>
      </c>
      <c r="S45" s="333"/>
      <c r="T45" s="5">
        <v>16</v>
      </c>
      <c r="U45" s="7" t="e">
        <f>IF(ISTEXT(F45),#REF!,#REF!)</f>
        <v>#REF!</v>
      </c>
      <c r="V45" s="7" t="e">
        <f>IF(ISTEXT(G45),#REF!,#REF!)</f>
        <v>#REF!</v>
      </c>
      <c r="W45" s="7" t="e">
        <f>IF(ISTEXT(H45),#REF!,#REF!)</f>
        <v>#REF!</v>
      </c>
      <c r="X45" s="7" t="e">
        <f>IF(X$31=#REF!,IF(ISTEXT(J45),#REF!,#REF!),IF(ISTEXT(J45),#REF!,#REF!))</f>
        <v>#REF!</v>
      </c>
      <c r="Y45" s="7" t="e">
        <f>IF(X$31=#REF!,IF(ISTEXT(K45),#REF!,#REF!),IF(ISTEXT(K45),#REF!,#REF!))</f>
        <v>#REF!</v>
      </c>
      <c r="Z45" s="164" t="e">
        <f>IF(X31=#REF!,IF(ISTEXT(L45),#REF!,#REF!),IF(ISTEXT(L45),#REF!,#REF!))</f>
        <v>#REF!</v>
      </c>
      <c r="AA45" s="164" t="e">
        <f>IF(AA$31=#REF!,IF(ISTEXT(N45),#REF!,#REF!),IF(ISTEXT(N45),#REF!,#REF!))</f>
        <v>#REF!</v>
      </c>
      <c r="AB45" s="7" t="e">
        <f>IF(AA$31=#REF!,IF(ISTEXT(O45),#REF!,#REF!),IF(ISTEXT(O45),#REF!,#REF!))</f>
        <v>#REF!</v>
      </c>
      <c r="AC45" s="5" t="e">
        <f>IF(X31=#REF!,IF(ISTEXT(P45),#REF!,#REF!),IF(ISTEXT(P45),#REF!,#REF!))</f>
        <v>#REF!</v>
      </c>
    </row>
    <row r="46" spans="2:66" s="5" customFormat="1" ht="24" customHeight="1" x14ac:dyDescent="0.2">
      <c r="B46" s="445" t="s">
        <v>60</v>
      </c>
      <c r="C46" s="449" t="s">
        <v>48</v>
      </c>
      <c r="D46" s="450"/>
      <c r="E46" s="450"/>
      <c r="F46" s="326"/>
      <c r="G46" s="327"/>
      <c r="H46" s="328"/>
      <c r="I46" s="221" t="s">
        <v>427</v>
      </c>
      <c r="J46" s="326"/>
      <c r="K46" s="327"/>
      <c r="L46" s="328"/>
      <c r="M46" s="221" t="s">
        <v>427</v>
      </c>
      <c r="N46" s="326"/>
      <c r="O46" s="327"/>
      <c r="P46" s="328"/>
      <c r="Q46" s="221" t="s">
        <v>427</v>
      </c>
      <c r="R46" s="332"/>
      <c r="S46" s="333"/>
      <c r="T46" s="5">
        <v>17</v>
      </c>
      <c r="U46" s="7" t="e">
        <f>IF(ISTEXT(F46),#REF!,#REF!)</f>
        <v>#REF!</v>
      </c>
      <c r="V46" s="7"/>
      <c r="W46" s="7"/>
      <c r="X46" s="7" t="e">
        <f>IF(X$31=#REF!,IF(ISTEXT(J46),#REF!,#REF!),IF(ISTEXT(J46),#REF!,#REF!))</f>
        <v>#REF!</v>
      </c>
      <c r="Y46" s="7"/>
      <c r="Z46" s="164"/>
      <c r="AA46" s="164" t="e">
        <f>IF(AA$31=#REF!,IF(ISTEXT(N46),#REF!,#REF!),IF(ISTEXT(N46),#REF!,#REF!))</f>
        <v>#REF!</v>
      </c>
      <c r="AB46" s="7"/>
    </row>
    <row r="47" spans="2:66" s="5" customFormat="1" ht="24" customHeight="1" thickBot="1" x14ac:dyDescent="0.25">
      <c r="B47" s="445"/>
      <c r="C47" s="175" t="s">
        <v>49</v>
      </c>
      <c r="D47" s="204" t="s">
        <v>376</v>
      </c>
      <c r="E47" s="300" t="s">
        <v>377</v>
      </c>
      <c r="F47" s="160"/>
      <c r="G47" s="198"/>
      <c r="H47" s="159"/>
      <c r="I47" s="219"/>
      <c r="J47" s="160"/>
      <c r="K47" s="198"/>
      <c r="L47" s="161"/>
      <c r="M47" s="219"/>
      <c r="N47" s="255"/>
      <c r="O47" s="254"/>
      <c r="P47" s="254"/>
      <c r="Q47" s="294"/>
      <c r="R47" s="332" t="s">
        <v>305</v>
      </c>
      <c r="S47" s="333"/>
      <c r="T47" s="5">
        <v>18</v>
      </c>
      <c r="U47" s="7" t="e">
        <f>IF(ISTEXT(F47),#REF!,#REF!)</f>
        <v>#REF!</v>
      </c>
      <c r="V47" s="7" t="e">
        <f>IF(ISTEXT(G47),#REF!,#REF!)</f>
        <v>#REF!</v>
      </c>
      <c r="W47" s="7" t="e">
        <f>IF(ISTEXT(H47),#REF!,#REF!)</f>
        <v>#REF!</v>
      </c>
      <c r="X47" s="7" t="e">
        <f>IF(X$31=#REF!,IF(ISTEXT(J47),#REF!,#REF!),IF(ISTEXT(J47),#REF!,#REF!))</f>
        <v>#REF!</v>
      </c>
      <c r="Y47" s="7" t="e">
        <f>IF(X$31=#REF!,IF(ISTEXT(K47),#REF!,#REF!),IF(ISTEXT(L47),#REF!,#REF!))</f>
        <v>#REF!</v>
      </c>
      <c r="Z47" s="164" t="e">
        <f>IF(Y$31=#REF!,IF(ISTEXT(L47),#REF!,#REF!),IF(ISTEXT(#REF!),#REF!,#REF!))</f>
        <v>#REF!</v>
      </c>
      <c r="AA47" s="164" t="e">
        <f>IF(AA$31=#REF!,IF(ISTEXT(N47),#REF!,#REF!),IF(ISTEXT(N47),#REF!,#REF!))</f>
        <v>#REF!</v>
      </c>
      <c r="AB47" s="7" t="e">
        <f>IF(AA$31=#REF!,IF(ISTEXT(O47),#REF!,#REF!),IF(ISTEXT(O47),#REF!,#REF!))</f>
        <v>#REF!</v>
      </c>
      <c r="AC47" s="5" t="e">
        <f>IF(X$31=#REF!,IF(ISTEXT(P47),#REF!,#REF!),IF(ISTEXT(P47),#REF!,#REF!))</f>
        <v>#REF!</v>
      </c>
    </row>
    <row r="48" spans="2:66" s="5" customFormat="1" ht="24" customHeight="1" x14ac:dyDescent="0.2">
      <c r="B48" s="445" t="s">
        <v>61</v>
      </c>
      <c r="C48" s="449" t="s">
        <v>415</v>
      </c>
      <c r="D48" s="450"/>
      <c r="E48" s="450"/>
      <c r="F48" s="326"/>
      <c r="G48" s="327"/>
      <c r="H48" s="328"/>
      <c r="I48" s="221" t="s">
        <v>427</v>
      </c>
      <c r="J48" s="326"/>
      <c r="K48" s="327"/>
      <c r="L48" s="328"/>
      <c r="M48" s="221" t="s">
        <v>427</v>
      </c>
      <c r="N48" s="326"/>
      <c r="O48" s="327"/>
      <c r="P48" s="328"/>
      <c r="Q48" s="221" t="s">
        <v>470</v>
      </c>
      <c r="R48" s="278"/>
      <c r="S48" s="284"/>
      <c r="T48" s="5">
        <v>19</v>
      </c>
      <c r="U48" s="7" t="e">
        <f>IF(OR(F$32="八重奏",F$32="七重奏",F$32="六重奏",F$32="五重奏",F$32="四重奏"),IF(ISTEXT(F48),#REF!,#REF!),IF(ISTEXT(F48),#REF!,#REF!))</f>
        <v>#REF!</v>
      </c>
      <c r="V48" s="7"/>
      <c r="W48" s="7"/>
      <c r="X48" s="7" t="e">
        <f>IF(OR(J$32="八重奏",J$32="七重奏",J$32="六重奏",J$32="五重奏",J$32="四重奏"),IF(ISTEXT(J48),#REF!,#REF!),IF(ISTEXT(J48),#REF!,#REF!))</f>
        <v>#REF!</v>
      </c>
      <c r="Y48" s="7"/>
      <c r="Z48" s="164"/>
      <c r="AA48" s="164" t="e">
        <f>IF(OR(N$32="八重奏",N$32="七重奏",N$32="六重奏",N$32="五重奏",N$32="四重奏"),IF(ISTEXT(N48),#REF!,#REF!),IF(ISTEXT(N48),#REF!,#REF!))</f>
        <v>#REF!</v>
      </c>
      <c r="AB48" s="7"/>
    </row>
    <row r="49" spans="2:66" s="5" customFormat="1" ht="24" customHeight="1" thickBot="1" x14ac:dyDescent="0.25">
      <c r="B49" s="445"/>
      <c r="C49" s="175" t="s">
        <v>49</v>
      </c>
      <c r="D49" s="204" t="s">
        <v>376</v>
      </c>
      <c r="E49" s="300" t="s">
        <v>377</v>
      </c>
      <c r="F49" s="158"/>
      <c r="G49" s="199"/>
      <c r="H49" s="159"/>
      <c r="I49" s="219"/>
      <c r="J49" s="158"/>
      <c r="K49" s="199"/>
      <c r="L49" s="159"/>
      <c r="M49" s="219"/>
      <c r="N49" s="255"/>
      <c r="O49" s="254"/>
      <c r="P49" s="254"/>
      <c r="Q49" s="294"/>
      <c r="R49" s="278"/>
      <c r="S49" s="284"/>
      <c r="T49" s="5">
        <v>20</v>
      </c>
      <c r="U49" s="7" t="e">
        <f>IF(OR(F$32="八重奏",F$32="七重奏",F$32="六重奏",F$32="五重奏",F$32="四重奏"),IF(ISTEXT(F49),#REF!,#REF!),IF(ISTEXT(F49),#REF!,#REF!))</f>
        <v>#REF!</v>
      </c>
      <c r="V49" s="7" t="e">
        <f>IF(OR(F$32="八重奏",F$32="七重奏",F$32="六重奏",F$32="五重奏",F$32="四重奏"),IF(ISTEXT(H49),#REF!,#REF!),IF(ISTEXT(H49),#REF!,#REF!))</f>
        <v>#REF!</v>
      </c>
      <c r="W49" s="7" t="e">
        <f>IF(ISTEXT(H49),#REF!,#REF!)</f>
        <v>#REF!</v>
      </c>
      <c r="X49" s="7" t="e">
        <f>IF(OR(J$32="八重奏",J$32="七重奏",J$32="六重奏",J$32="五重奏",J$32="四重奏"),IF(ISTEXT(J49),#REF!,#REF!),IF(ISTEXT(J49),#REF!,#REF!))</f>
        <v>#REF!</v>
      </c>
      <c r="Y49" s="7" t="e">
        <f>IF(OR(J$32="八重奏",J$32="七重奏",J$32="六重奏",J$32="五重奏",J$32="四重奏"),IF(ISTEXT(L49),#REF!,#REF!),IF(ISTEXT(L49),#REF!,#REF!))</f>
        <v>#REF!</v>
      </c>
      <c r="Z49" s="7" t="e">
        <f>IF(ISTEXT(K49),#REF!,#REF!)</f>
        <v>#REF!</v>
      </c>
      <c r="AA49" s="164" t="e">
        <f>IF(OR(N$32="八重奏",N$32="七重奏",N$32="六重奏",N$32="五重奏",N$32="四重奏"),IF(ISTEXT(N49),#REF!,#REF!),IF(ISTEXT(N49),#REF!,#REF!))</f>
        <v>#REF!</v>
      </c>
      <c r="AB49" s="7" t="e">
        <f>IF(OR(N$32="八重奏",N$32="七重奏",N$32="六重奏",N$32="五重奏",N$32="四重奏"),IF(ISTEXT(O49),#REF!,#REF!),IF(ISTEXT(O49),#REF!,#REF!))</f>
        <v>#REF!</v>
      </c>
      <c r="AC49" s="7" t="e">
        <f>IF(ISTEXT(N49),#REF!,#REF!)</f>
        <v>#REF!</v>
      </c>
    </row>
    <row r="50" spans="2:66" s="5" customFormat="1" ht="24" customHeight="1" x14ac:dyDescent="0.2">
      <c r="B50" s="445" t="s">
        <v>62</v>
      </c>
      <c r="C50" s="449" t="s">
        <v>48</v>
      </c>
      <c r="D50" s="450"/>
      <c r="E50" s="450"/>
      <c r="F50" s="326"/>
      <c r="G50" s="327"/>
      <c r="H50" s="328"/>
      <c r="I50" s="221" t="s">
        <v>427</v>
      </c>
      <c r="J50" s="326"/>
      <c r="K50" s="327"/>
      <c r="L50" s="328"/>
      <c r="M50" s="221" t="s">
        <v>427</v>
      </c>
      <c r="N50" s="326"/>
      <c r="O50" s="327"/>
      <c r="P50" s="328"/>
      <c r="Q50" s="221" t="s">
        <v>427</v>
      </c>
      <c r="R50" s="332"/>
      <c r="S50" s="333"/>
      <c r="T50" s="5">
        <v>21</v>
      </c>
      <c r="U50" s="7" t="e">
        <f>IF(OR(F$32="八重奏",F$32="七重奏",F$32="六重奏",F$32="五重奏"),IF(ISTEXT(F50),#REF!,#REF!),IF(ISTEXT(F50),#REF!,#REF!))</f>
        <v>#REF!</v>
      </c>
      <c r="V50" s="7"/>
      <c r="W50" s="7"/>
      <c r="X50" s="7" t="e">
        <f>IF(ISTEXT(I51),#REF!,#REF!)</f>
        <v>#REF!</v>
      </c>
      <c r="Y50" s="7"/>
      <c r="Z50" s="164"/>
      <c r="AA50" s="164" t="e">
        <f>IF(OR(N$32="八重奏",N$32="七重奏",N$32="六重奏",N$32="五重奏"),IF(ISTEXT(N50),#REF!,#REF!),IF(ISTEXT(N50),#REF!,#REF!))</f>
        <v>#REF!</v>
      </c>
      <c r="AB50" s="7"/>
    </row>
    <row r="51" spans="2:66" s="5" customFormat="1" ht="24" customHeight="1" thickBot="1" x14ac:dyDescent="0.25">
      <c r="B51" s="445"/>
      <c r="C51" s="175" t="s">
        <v>49</v>
      </c>
      <c r="D51" s="204" t="s">
        <v>376</v>
      </c>
      <c r="E51" s="300" t="s">
        <v>377</v>
      </c>
      <c r="F51" s="160"/>
      <c r="G51" s="198"/>
      <c r="H51" s="159"/>
      <c r="I51" s="219"/>
      <c r="J51" s="202"/>
      <c r="K51" s="205"/>
      <c r="L51" s="161"/>
      <c r="M51" s="219"/>
      <c r="N51" s="255"/>
      <c r="O51" s="254"/>
      <c r="P51" s="254"/>
      <c r="Q51" s="294"/>
      <c r="R51" s="278"/>
      <c r="S51" s="284"/>
      <c r="T51" s="5">
        <v>22</v>
      </c>
      <c r="U51" s="7" t="e">
        <f>IF(OR(F$32="八重奏",F$32="七重奏",F$32="六重奏",F$32="五重奏"),IF(ISTEXT(F51),#REF!,#REF!),IF(ISTEXT(F51),#REF!,#REF!))</f>
        <v>#REF!</v>
      </c>
      <c r="V51" s="7" t="e">
        <f>IF(ISTEXT(G51),#REF!,#REF!)</f>
        <v>#REF!</v>
      </c>
      <c r="W51" s="7" t="e">
        <f>IF(ISTEXT(H51),#REF!,#REF!)</f>
        <v>#REF!</v>
      </c>
      <c r="X51" s="7" t="e">
        <f>IF(ISTEXT(I51),#REF!,#REF!)</f>
        <v>#REF!</v>
      </c>
      <c r="Y51" s="7" t="e">
        <f>IF(ISTEXT(J50),#REF!,#REF!)</f>
        <v>#REF!</v>
      </c>
      <c r="Z51" s="7" t="e">
        <f>IF(ISTEXT(K51),#REF!,#REF!)</f>
        <v>#REF!</v>
      </c>
      <c r="AA51" s="164" t="e">
        <f>IF(OR(N$32="八重奏",N$32="七重奏",N$32="六重奏",N$32="五重奏"),IF(ISTEXT(N51),#REF!,#REF!),IF(ISTEXT(N51),#REF!,#REF!))</f>
        <v>#REF!</v>
      </c>
      <c r="AB51" s="7" t="e">
        <f>IF(OR(N$32="八重奏",N$32="七重奏",N$32="六重奏",N$32="五重奏"),IF(ISTEXT(O51),#REF!,#REF!),IF(ISTEXT(O51),#REF!,#REF!))</f>
        <v>#REF!</v>
      </c>
      <c r="AC51" s="7" t="e">
        <f>IF(ISTEXT(N51),#REF!,#REF!)</f>
        <v>#REF!</v>
      </c>
    </row>
    <row r="52" spans="2:66" s="5" customFormat="1" ht="24" customHeight="1" x14ac:dyDescent="0.2">
      <c r="B52" s="445" t="s">
        <v>63</v>
      </c>
      <c r="C52" s="449" t="s">
        <v>48</v>
      </c>
      <c r="D52" s="450"/>
      <c r="E52" s="450"/>
      <c r="F52" s="326"/>
      <c r="G52" s="327"/>
      <c r="H52" s="328"/>
      <c r="I52" s="221" t="s">
        <v>427</v>
      </c>
      <c r="J52" s="326"/>
      <c r="K52" s="327"/>
      <c r="L52" s="328"/>
      <c r="M52" s="221" t="s">
        <v>427</v>
      </c>
      <c r="N52" s="326"/>
      <c r="O52" s="327"/>
      <c r="P52" s="328"/>
      <c r="Q52" s="221" t="s">
        <v>427</v>
      </c>
      <c r="R52" s="278"/>
      <c r="S52" s="284"/>
      <c r="T52" s="5">
        <v>23</v>
      </c>
      <c r="U52" s="7" t="e">
        <f>IF(ISTEXT(F52),#REF!,#REF!)</f>
        <v>#REF!</v>
      </c>
      <c r="V52" s="7"/>
      <c r="W52" s="7"/>
      <c r="X52" s="7" t="e">
        <f>IF(ISTEXT(I53),#REF!,#REF!)</f>
        <v>#REF!</v>
      </c>
      <c r="Y52" s="7"/>
      <c r="Z52" s="164"/>
      <c r="AA52" s="7" t="e">
        <f>IF(ISTEXT(M53),#REF!,#REF!)</f>
        <v>#REF!</v>
      </c>
      <c r="AB52" s="7"/>
    </row>
    <row r="53" spans="2:66" s="5" customFormat="1" ht="24" customHeight="1" thickBot="1" x14ac:dyDescent="0.25">
      <c r="B53" s="445"/>
      <c r="C53" s="175" t="s">
        <v>49</v>
      </c>
      <c r="D53" s="204" t="s">
        <v>376</v>
      </c>
      <c r="E53" s="300" t="s">
        <v>377</v>
      </c>
      <c r="F53" s="158"/>
      <c r="G53" s="199"/>
      <c r="H53" s="159"/>
      <c r="I53" s="219"/>
      <c r="J53" s="158"/>
      <c r="K53" s="199"/>
      <c r="L53" s="159"/>
      <c r="M53" s="219"/>
      <c r="N53" s="255"/>
      <c r="O53" s="254"/>
      <c r="P53" s="254"/>
      <c r="Q53" s="294"/>
      <c r="R53" s="278"/>
      <c r="S53" s="284"/>
      <c r="T53" s="5">
        <v>24</v>
      </c>
      <c r="U53" s="7" t="e">
        <f>IF(ISTEXT(F53),#REF!,#REF!)</f>
        <v>#REF!</v>
      </c>
      <c r="V53" s="7" t="e">
        <f>IF(OR(F$32="八重奏",F$32="七重奏",F$32="六重奏"),IF(ISTEXT(#REF!),#REF!,#REF!),IF(ISTEXT(#REF!),#REF!,#REF!))</f>
        <v>#REF!</v>
      </c>
      <c r="W53" s="7" t="e">
        <f>IF(ISTEXT(H53),#REF!,#REF!)</f>
        <v>#REF!</v>
      </c>
      <c r="X53" s="7" t="e">
        <f>IF(ISTEXT(J53),#REF!,#REF!)</f>
        <v>#REF!</v>
      </c>
      <c r="Y53" s="7" t="e">
        <f>IF(ISTEXT(K53),#REF!,#REF!)</f>
        <v>#REF!</v>
      </c>
      <c r="Z53" s="7" t="e">
        <f>IF(ISTEXT(K53),#REF!,#REF!)</f>
        <v>#REF!</v>
      </c>
      <c r="AA53" s="7" t="e">
        <f>IF(ISTEXT(M53),#REF!,#REF!)</f>
        <v>#REF!</v>
      </c>
      <c r="AB53" s="7" t="e">
        <f>IF(ISTEXT(N52),#REF!,#REF!)</f>
        <v>#REF!</v>
      </c>
      <c r="AC53" s="7" t="e">
        <f>IF(ISTEXT(P53),#REF!,#REF!)</f>
        <v>#REF!</v>
      </c>
    </row>
    <row r="54" spans="2:66" s="5" customFormat="1" ht="24" customHeight="1" x14ac:dyDescent="0.2">
      <c r="B54" s="445" t="s">
        <v>64</v>
      </c>
      <c r="C54" s="449" t="s">
        <v>48</v>
      </c>
      <c r="D54" s="450"/>
      <c r="E54" s="450"/>
      <c r="F54" s="326"/>
      <c r="G54" s="327"/>
      <c r="H54" s="328"/>
      <c r="I54" s="221" t="s">
        <v>427</v>
      </c>
      <c r="J54" s="326"/>
      <c r="K54" s="327"/>
      <c r="L54" s="328"/>
      <c r="M54" s="221" t="s">
        <v>427</v>
      </c>
      <c r="N54" s="326"/>
      <c r="O54" s="327"/>
      <c r="P54" s="328"/>
      <c r="Q54" s="221" t="s">
        <v>427</v>
      </c>
      <c r="R54" s="332"/>
      <c r="S54" s="333"/>
      <c r="T54" s="5">
        <v>25</v>
      </c>
      <c r="U54" s="7" t="e">
        <f>IF(ISTEXT(F54),#REF!,#REF!)</f>
        <v>#REF!</v>
      </c>
      <c r="V54" s="7"/>
      <c r="W54" s="7"/>
      <c r="X54" s="7" t="e">
        <f>IF(ISTEXT(J54),#REF!,#REF!)</f>
        <v>#REF!</v>
      </c>
      <c r="Y54" s="7"/>
      <c r="Z54" s="164"/>
      <c r="AA54" s="7" t="e">
        <f>IF(ISTEXT(M55),#REF!,#REF!)</f>
        <v>#REF!</v>
      </c>
      <c r="AB54" s="7"/>
    </row>
    <row r="55" spans="2:66" s="5" customFormat="1" ht="24" customHeight="1" thickBot="1" x14ac:dyDescent="0.25">
      <c r="B55" s="445"/>
      <c r="C55" s="175" t="s">
        <v>49</v>
      </c>
      <c r="D55" s="204" t="s">
        <v>376</v>
      </c>
      <c r="E55" s="300" t="s">
        <v>377</v>
      </c>
      <c r="F55" s="160"/>
      <c r="G55" s="198"/>
      <c r="H55" s="159"/>
      <c r="I55" s="219"/>
      <c r="J55" s="202"/>
      <c r="K55" s="205"/>
      <c r="L55" s="161"/>
      <c r="M55" s="219"/>
      <c r="N55" s="255"/>
      <c r="O55" s="254"/>
      <c r="P55" s="254"/>
      <c r="Q55" s="294"/>
      <c r="R55" s="278"/>
      <c r="S55" s="284"/>
      <c r="T55" s="5">
        <v>26</v>
      </c>
      <c r="U55" s="7" t="e">
        <f>IF(ISTEXT(F55),#REF!,#REF!)</f>
        <v>#REF!</v>
      </c>
      <c r="V55" s="7" t="e">
        <f>IF(OR(F$32="八重奏",F$32="七重奏"),IF(ISTEXT(#REF!),#REF!,#REF!),IF(ISTEXT(#REF!),#REF!,#REF!))</f>
        <v>#REF!</v>
      </c>
      <c r="W55" s="7" t="e">
        <f>IF(ISTEXT(H55),#REF!,#REF!)</f>
        <v>#REF!</v>
      </c>
      <c r="X55" s="7" t="e">
        <f>IF(ISTEXT(J55),#REF!,#REF!)</f>
        <v>#REF!</v>
      </c>
      <c r="Y55" s="7" t="e">
        <f>IF(ISTEXT(K55),#REF!,#REF!)</f>
        <v>#REF!</v>
      </c>
      <c r="Z55" s="7" t="e">
        <f>IF(ISTEXT(K55),#REF!,#REF!)</f>
        <v>#REF!</v>
      </c>
      <c r="AA55" s="7" t="e">
        <f>IF(ISTEXT(M55),#REF!,#REF!)</f>
        <v>#REF!</v>
      </c>
      <c r="AB55" s="7" t="e">
        <f>IF(ISTEXT(N55),#REF!,#REF!)</f>
        <v>#REF!</v>
      </c>
      <c r="AC55" s="7" t="e">
        <f>IF(ISTEXT(P55),#REF!,#REF!)</f>
        <v>#REF!</v>
      </c>
    </row>
    <row r="56" spans="2:66" s="5" customFormat="1" ht="24" customHeight="1" x14ac:dyDescent="0.2">
      <c r="B56" s="445" t="s">
        <v>65</v>
      </c>
      <c r="C56" s="449" t="s">
        <v>48</v>
      </c>
      <c r="D56" s="450"/>
      <c r="E56" s="450"/>
      <c r="F56" s="326"/>
      <c r="G56" s="327"/>
      <c r="H56" s="328"/>
      <c r="I56" s="221" t="s">
        <v>427</v>
      </c>
      <c r="J56" s="326"/>
      <c r="K56" s="327"/>
      <c r="L56" s="328"/>
      <c r="M56" s="221" t="s">
        <v>427</v>
      </c>
      <c r="N56" s="326"/>
      <c r="O56" s="327"/>
      <c r="P56" s="328"/>
      <c r="Q56" s="221" t="s">
        <v>427</v>
      </c>
      <c r="R56" s="278"/>
      <c r="S56" s="284"/>
      <c r="T56" s="5">
        <v>27</v>
      </c>
      <c r="U56" s="7" t="e">
        <f>IF(ISTEXT(F56),#REF!,#REF!)</f>
        <v>#REF!</v>
      </c>
      <c r="V56" s="7"/>
      <c r="W56" s="7"/>
      <c r="X56" s="7" t="e">
        <f>IF(ISTEXT(J56),#REF!,#REF!)</f>
        <v>#REF!</v>
      </c>
      <c r="Y56" s="7"/>
      <c r="Z56" s="164"/>
      <c r="AA56" s="7" t="e">
        <f>IF(ISTEXT(M57),#REF!,#REF!)</f>
        <v>#REF!</v>
      </c>
      <c r="AB56" s="7"/>
    </row>
    <row r="57" spans="2:66" s="5" customFormat="1" ht="24" customHeight="1" thickBot="1" x14ac:dyDescent="0.25">
      <c r="B57" s="484"/>
      <c r="C57" s="173" t="s">
        <v>49</v>
      </c>
      <c r="D57" s="204" t="s">
        <v>376</v>
      </c>
      <c r="E57" s="301" t="s">
        <v>377</v>
      </c>
      <c r="F57" s="162"/>
      <c r="G57" s="200"/>
      <c r="H57" s="163"/>
      <c r="I57" s="219"/>
      <c r="J57" s="203"/>
      <c r="K57" s="206"/>
      <c r="L57" s="163"/>
      <c r="M57" s="219"/>
      <c r="N57" s="258"/>
      <c r="O57" s="259"/>
      <c r="P57" s="259"/>
      <c r="Q57" s="294"/>
      <c r="R57" s="278"/>
      <c r="S57" s="284"/>
      <c r="T57" s="5">
        <v>28</v>
      </c>
      <c r="U57" s="7" t="e">
        <f>IF(ISTEXT(F57),#REF!,#REF!)</f>
        <v>#REF!</v>
      </c>
      <c r="V57" s="7" t="e">
        <f>IF(F$32="八重奏",IF(ISTEXT(#REF!),#REF!,#REF!),IF(ISTEXT(#REF!),#REF!,#REF!))</f>
        <v>#REF!</v>
      </c>
      <c r="W57" s="7" t="e">
        <f>IF(ISTEXT(H57),#REF!,#REF!)</f>
        <v>#REF!</v>
      </c>
      <c r="X57" s="7" t="e">
        <f>IF(ISTEXT(J57),#REF!,#REF!)</f>
        <v>#REF!</v>
      </c>
      <c r="Y57" s="7" t="e">
        <f>IF(ISTEXT(K57),#REF!,#REF!)</f>
        <v>#REF!</v>
      </c>
      <c r="Z57" s="7" t="e">
        <f>IF(ISTEXT(K57),#REF!,#REF!)</f>
        <v>#REF!</v>
      </c>
      <c r="AA57" s="7" t="e">
        <f>IF(ISTEXT(M57),#REF!,#REF!)</f>
        <v>#REF!</v>
      </c>
      <c r="AB57" s="7" t="e">
        <f>IF(ISTEXT(N56),#REF!,#REF!)</f>
        <v>#REF!</v>
      </c>
      <c r="AC57" s="7" t="e">
        <f>IF(ISTEXT(P57),#REF!,#REF!)</f>
        <v>#REF!</v>
      </c>
    </row>
    <row r="58" spans="2:66" s="5" customFormat="1" ht="24" customHeight="1" thickBot="1" x14ac:dyDescent="0.25">
      <c r="B58" s="466" t="s">
        <v>325</v>
      </c>
      <c r="C58" s="467"/>
      <c r="D58" s="467"/>
      <c r="E58" s="468"/>
      <c r="F58" s="414"/>
      <c r="G58" s="415"/>
      <c r="H58" s="416"/>
      <c r="I58" s="77"/>
      <c r="J58" s="414"/>
      <c r="K58" s="415"/>
      <c r="L58" s="416"/>
      <c r="M58" s="77"/>
      <c r="N58" s="454"/>
      <c r="O58" s="455"/>
      <c r="P58" s="456"/>
      <c r="Q58" s="298"/>
      <c r="R58" s="334" t="s">
        <v>336</v>
      </c>
      <c r="S58" s="335"/>
      <c r="T58" s="5">
        <v>29</v>
      </c>
      <c r="U58" s="7" t="e">
        <f>IF(ISTEXT(I58),#REF!,#REF!)</f>
        <v>#REF!</v>
      </c>
      <c r="V58" s="7"/>
      <c r="W58" s="7"/>
      <c r="X58" s="7" t="e">
        <f>IF(ISTEXT(K57),#REF!,#REF!)</f>
        <v>#REF!</v>
      </c>
      <c r="Y58" s="7"/>
      <c r="Z58" s="7"/>
      <c r="AA58" s="7" t="e">
        <f>IF(ISTEXT(M58),#REF!,#REF!)</f>
        <v>#REF!</v>
      </c>
      <c r="AB58" s="7"/>
    </row>
    <row r="59" spans="2:66" s="5" customFormat="1" ht="24" customHeight="1" thickBot="1" x14ac:dyDescent="0.25">
      <c r="B59" s="466" t="s">
        <v>469</v>
      </c>
      <c r="C59" s="467"/>
      <c r="D59" s="467"/>
      <c r="E59" s="468"/>
      <c r="F59" s="305"/>
      <c r="G59" s="306"/>
      <c r="H59" s="306"/>
      <c r="I59" s="307"/>
      <c r="J59" s="305"/>
      <c r="K59" s="306"/>
      <c r="L59" s="306"/>
      <c r="M59" s="307"/>
      <c r="N59" s="329"/>
      <c r="O59" s="330"/>
      <c r="P59" s="330"/>
      <c r="Q59" s="331"/>
      <c r="R59" s="334" t="s">
        <v>411</v>
      </c>
      <c r="S59" s="335"/>
      <c r="T59" s="5">
        <v>30</v>
      </c>
      <c r="U59" s="7" t="e">
        <f>IF(ISNUMBER(F59),#REF!,#REF!)</f>
        <v>#REF!</v>
      </c>
      <c r="V59" s="7"/>
      <c r="W59" s="7"/>
      <c r="X59" s="7" t="e">
        <f>IF(X$31=#REF!,IF(ISNUMBER(J59),#REF!,#REF!),IF(ISNUMBER(J59),#REF!,#REF!))</f>
        <v>#REF!</v>
      </c>
      <c r="Y59" s="7"/>
      <c r="Z59" s="164"/>
      <c r="AA59" s="164" t="e">
        <f>IF(AA$31=#REF!,IF(ISNUMBER(N59),#REF!,#REF!),IF(ISNUMBER(N59),#REF!,#REF!))</f>
        <v>#REF!</v>
      </c>
      <c r="AB59" s="7"/>
    </row>
    <row r="60" spans="2:66" s="5" customFormat="1" ht="24" customHeight="1" thickBot="1" x14ac:dyDescent="0.25">
      <c r="B60" s="466" t="s">
        <v>306</v>
      </c>
      <c r="C60" s="467"/>
      <c r="D60" s="467"/>
      <c r="E60" s="468"/>
      <c r="F60" s="472"/>
      <c r="G60" s="473"/>
      <c r="H60" s="474"/>
      <c r="I60" s="302"/>
      <c r="J60" s="305"/>
      <c r="K60" s="306"/>
      <c r="L60" s="307"/>
      <c r="M60" s="302"/>
      <c r="N60" s="329"/>
      <c r="O60" s="330"/>
      <c r="P60" s="331"/>
      <c r="Q60" s="303"/>
      <c r="R60" s="278"/>
      <c r="S60" s="285"/>
      <c r="T60" s="5">
        <v>31</v>
      </c>
      <c r="U60" s="7" t="e">
        <f>IF(ISTEXT(I60),#REF!,#REF!)</f>
        <v>#REF!</v>
      </c>
      <c r="V60" s="7"/>
      <c r="W60" s="7"/>
      <c r="X60" s="7" t="e">
        <f>IF(X$31=#REF!,IF(ISTEXT(M60),#REF!,#REF!),IF(ISTEXT(M60),#REF!,#REF!))</f>
        <v>#REF!</v>
      </c>
      <c r="Y60" s="7"/>
      <c r="Z60" s="164"/>
      <c r="AA60" s="164" t="e">
        <f>IF(AA$31=#REF!,IF(ISTEXT(Q60),#REF!,#REF!),IF(ISTEXT(Q60),#REF!,#REF!))</f>
        <v>#REF!</v>
      </c>
      <c r="AB60" s="7"/>
    </row>
    <row r="61" spans="2:66" s="5" customFormat="1" ht="24" customHeight="1" thickBot="1" x14ac:dyDescent="0.25">
      <c r="B61" s="469" t="s">
        <v>219</v>
      </c>
      <c r="C61" s="470"/>
      <c r="D61" s="470"/>
      <c r="E61" s="471"/>
      <c r="F61" s="305"/>
      <c r="G61" s="306"/>
      <c r="H61" s="306"/>
      <c r="I61" s="307"/>
      <c r="J61" s="305"/>
      <c r="K61" s="306"/>
      <c r="L61" s="306"/>
      <c r="M61" s="307"/>
      <c r="N61" s="329"/>
      <c r="O61" s="330"/>
      <c r="P61" s="330"/>
      <c r="Q61" s="331"/>
      <c r="R61" s="336" t="s">
        <v>459</v>
      </c>
      <c r="S61" s="337"/>
      <c r="T61" s="5">
        <v>32</v>
      </c>
      <c r="U61" s="7" t="e">
        <f>IF(ISNUMBER(F61),#REF!,#REF!)</f>
        <v>#REF!</v>
      </c>
      <c r="V61" s="7"/>
      <c r="W61" s="7"/>
      <c r="X61" s="7" t="e">
        <f>IF(X$31=#REF!,IF(ISNUMBER(J61),#REF!,#REF!),IF(ISNUMBER(J61),#REF!,#REF!))</f>
        <v>#REF!</v>
      </c>
      <c r="Y61" s="7"/>
      <c r="Z61" s="164"/>
      <c r="AA61" s="164" t="e">
        <f>IF(AA$31=#REF!,IF(ISNUMBER(N61),#REF!,#REF!),IF(ISNUMBER(N61),#REF!,#REF!))</f>
        <v>#REF!</v>
      </c>
      <c r="AB61" s="7"/>
    </row>
    <row r="62" spans="2:66" s="5" customFormat="1" ht="24" hidden="1" customHeight="1" thickBot="1" x14ac:dyDescent="0.25">
      <c r="B62" s="485" t="s">
        <v>375</v>
      </c>
      <c r="C62" s="486"/>
      <c r="D62" s="486"/>
      <c r="E62" s="487"/>
      <c r="F62" s="329"/>
      <c r="G62" s="330"/>
      <c r="H62" s="330"/>
      <c r="I62" s="331"/>
      <c r="J62" s="329"/>
      <c r="K62" s="330"/>
      <c r="L62" s="330"/>
      <c r="M62" s="331"/>
      <c r="N62" s="329"/>
      <c r="O62" s="330"/>
      <c r="P62" s="330"/>
      <c r="Q62" s="331"/>
      <c r="R62" s="342" t="s">
        <v>420</v>
      </c>
      <c r="S62" s="343"/>
      <c r="T62" s="5">
        <v>33</v>
      </c>
      <c r="U62" s="7" t="e">
        <f>IF(ISNUMBER(F62),#REF!,#REF!)</f>
        <v>#REF!</v>
      </c>
      <c r="V62" s="7"/>
      <c r="W62" s="7"/>
      <c r="X62" s="7" t="e">
        <f>IF(X$31=#REF!,IF(ISNUMBER(J62),#REF!,#REF!),IF(ISNUMBER(J62),#REF!,#REF!))</f>
        <v>#REF!</v>
      </c>
      <c r="Y62" s="7"/>
      <c r="Z62" s="164"/>
      <c r="AA62" s="164" t="e">
        <f>IF(AA$31=#REF!,IF(ISNUMBER(N62),#REF!,#REF!),IF(ISNUMBER(N62),#REF!,#REF!))</f>
        <v>#REF!</v>
      </c>
      <c r="AB62" s="7"/>
      <c r="AE62" s="11"/>
      <c r="AF62" s="11"/>
      <c r="AG62" s="11"/>
      <c r="AH62" s="11"/>
      <c r="AI62" s="11"/>
      <c r="AJ62" s="11"/>
      <c r="AK62" s="11"/>
      <c r="AL62" s="11"/>
      <c r="AM62" s="11"/>
      <c r="AN62" s="11"/>
      <c r="AO62" s="11"/>
      <c r="AP62" s="11"/>
      <c r="AQ62" s="11"/>
    </row>
    <row r="63" spans="2:66" s="5" customFormat="1" ht="24" customHeight="1" thickBot="1" x14ac:dyDescent="0.25">
      <c r="B63" s="417" t="s">
        <v>224</v>
      </c>
      <c r="C63" s="418"/>
      <c r="D63" s="418"/>
      <c r="E63" s="419"/>
      <c r="F63" s="457"/>
      <c r="G63" s="458"/>
      <c r="H63" s="458"/>
      <c r="I63" s="459"/>
      <c r="J63" s="457"/>
      <c r="K63" s="458"/>
      <c r="L63" s="458"/>
      <c r="M63" s="459"/>
      <c r="N63" s="488"/>
      <c r="O63" s="489"/>
      <c r="P63" s="489"/>
      <c r="Q63" s="490"/>
      <c r="R63" s="340"/>
      <c r="S63" s="341"/>
      <c r="T63" s="5">
        <v>34</v>
      </c>
      <c r="U63" s="7" t="e">
        <f>IF(ISTEXT(F63),#REF!,#REF!)</f>
        <v>#REF!</v>
      </c>
      <c r="V63" s="7"/>
      <c r="W63" s="7"/>
      <c r="X63" s="7" t="e">
        <f>IF(X$32=#REF!,IF(ISTEXT(J63),#REF!,#REF!),IF(ISTEXT(J63),#REF!,#REF!))</f>
        <v>#REF!</v>
      </c>
      <c r="Y63" s="7"/>
      <c r="Z63" s="164"/>
      <c r="AA63" s="164" t="e">
        <f>IF(AA$32=#REF!,IF(ISTEXT(N63),#REF!,#REF!),IF(ISTEXT(N63),#REF!,#REF!))</f>
        <v>#REF!</v>
      </c>
      <c r="AB63" s="7"/>
      <c r="AF63" s="5" t="s">
        <v>67</v>
      </c>
      <c r="AG63" s="5" t="s">
        <v>68</v>
      </c>
      <c r="AH63" s="5" t="s">
        <v>322</v>
      </c>
      <c r="AI63" s="11" t="s">
        <v>323</v>
      </c>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row>
    <row r="64" spans="2:66" s="5" customFormat="1" ht="24" customHeight="1" thickBot="1" x14ac:dyDescent="0.25">
      <c r="B64" s="417" t="s">
        <v>133</v>
      </c>
      <c r="C64" s="418"/>
      <c r="D64" s="418"/>
      <c r="E64" s="419"/>
      <c r="F64" s="305"/>
      <c r="G64" s="306"/>
      <c r="H64" s="306"/>
      <c r="I64" s="307"/>
      <c r="J64" s="305"/>
      <c r="K64" s="306"/>
      <c r="L64" s="306"/>
      <c r="M64" s="307"/>
      <c r="N64" s="481"/>
      <c r="O64" s="482"/>
      <c r="P64" s="482"/>
      <c r="Q64" s="483"/>
      <c r="R64" s="278"/>
      <c r="S64" s="285"/>
      <c r="T64" s="5">
        <v>35</v>
      </c>
      <c r="U64" s="7" t="e">
        <f>IF(ISTEXT(F64),#REF!,#REF!)</f>
        <v>#REF!</v>
      </c>
      <c r="V64" s="7"/>
      <c r="W64" s="7"/>
      <c r="X64" s="7" t="e">
        <f>IF(X$31=#REF!,IF(ISTEXT(J64),#REF!,#REF!),IF(ISTEXT(J64),#REF!,#REF!))</f>
        <v>#REF!</v>
      </c>
      <c r="Y64" s="7"/>
      <c r="Z64" s="164"/>
      <c r="AA64" s="164" t="e">
        <f>IF(AA$31=#REF!,IF(ISTEXT(N64),#REF!,#REF!),IF(ISTEXT(N64),#REF!,#REF!))</f>
        <v>#REF!</v>
      </c>
      <c r="AB64" s="7"/>
      <c r="AF64" s="5" t="s">
        <v>67</v>
      </c>
      <c r="AG64" s="5" t="s">
        <v>68</v>
      </c>
      <c r="AH64" s="5" t="s">
        <v>131</v>
      </c>
      <c r="AI64" s="5" t="s">
        <v>132</v>
      </c>
      <c r="AJ64" s="5" t="s">
        <v>176</v>
      </c>
      <c r="AK64" s="5" t="s">
        <v>177</v>
      </c>
      <c r="AL64" s="5" t="s">
        <v>178</v>
      </c>
      <c r="AM64" s="5" t="s">
        <v>320</v>
      </c>
      <c r="AN64" s="5" t="s">
        <v>321</v>
      </c>
      <c r="AO64" s="5" t="s">
        <v>356</v>
      </c>
    </row>
    <row r="65" spans="2:39" s="5" customFormat="1" ht="24" hidden="1" customHeight="1" thickBot="1" x14ac:dyDescent="0.25">
      <c r="B65" s="417" t="s">
        <v>374</v>
      </c>
      <c r="C65" s="418"/>
      <c r="D65" s="418"/>
      <c r="E65" s="419"/>
      <c r="F65" s="305" t="s">
        <v>320</v>
      </c>
      <c r="G65" s="306"/>
      <c r="H65" s="306"/>
      <c r="I65" s="307"/>
      <c r="J65" s="305"/>
      <c r="K65" s="306"/>
      <c r="L65" s="306"/>
      <c r="M65" s="307"/>
      <c r="N65" s="481"/>
      <c r="O65" s="482"/>
      <c r="P65" s="482"/>
      <c r="Q65" s="483"/>
      <c r="R65" s="278"/>
      <c r="S65" s="285"/>
      <c r="T65" s="5">
        <v>36</v>
      </c>
      <c r="U65" s="7" t="e">
        <f>IF(ISTEXT(F65),#REF!,#REF!)</f>
        <v>#REF!</v>
      </c>
      <c r="V65" s="7"/>
      <c r="W65" s="7"/>
      <c r="X65" s="7" t="e">
        <f>IF(X$31=#REF!,IF(ISTEXT(J65),#REF!,#REF!),IF(ISTEXT(J65),#REF!,#REF!))</f>
        <v>#REF!</v>
      </c>
      <c r="Y65" s="7"/>
      <c r="Z65" s="164"/>
      <c r="AA65" s="164" t="e">
        <f>IF(AA$31=#REF!,IF(ISTEXT(N65),#REF!,#REF!),IF(ISTEXT(N65),#REF!,#REF!))</f>
        <v>#REF!</v>
      </c>
      <c r="AB65" s="7"/>
      <c r="AF65" s="5">
        <v>1</v>
      </c>
      <c r="AG65" s="5">
        <v>2</v>
      </c>
      <c r="AH65" s="5">
        <v>3</v>
      </c>
      <c r="AI65" s="5">
        <v>4</v>
      </c>
      <c r="AJ65" s="5">
        <v>5</v>
      </c>
      <c r="AK65" s="5">
        <v>6</v>
      </c>
      <c r="AL65" s="5">
        <v>7</v>
      </c>
      <c r="AM65" s="5">
        <v>8</v>
      </c>
    </row>
    <row r="66" spans="2:39" s="5" customFormat="1" ht="24" customHeight="1" thickBot="1" x14ac:dyDescent="0.25">
      <c r="B66" s="460" t="s">
        <v>335</v>
      </c>
      <c r="C66" s="461"/>
      <c r="D66" s="461"/>
      <c r="E66" s="462"/>
      <c r="F66" s="308" t="s">
        <v>483</v>
      </c>
      <c r="G66" s="309"/>
      <c r="H66" s="310"/>
      <c r="I66" s="77"/>
      <c r="J66" s="308" t="s">
        <v>483</v>
      </c>
      <c r="K66" s="309"/>
      <c r="L66" s="310"/>
      <c r="M66" s="77"/>
      <c r="N66" s="308" t="s">
        <v>483</v>
      </c>
      <c r="O66" s="309"/>
      <c r="P66" s="310"/>
      <c r="Q66" s="298"/>
      <c r="R66" s="334" t="s">
        <v>337</v>
      </c>
      <c r="S66" s="335"/>
      <c r="U66" s="7"/>
      <c r="V66" s="7"/>
      <c r="W66" s="7"/>
      <c r="X66" s="7"/>
      <c r="Y66" s="7"/>
      <c r="Z66" s="164"/>
      <c r="AA66" s="164"/>
      <c r="AB66" s="7"/>
      <c r="AF66" s="5" t="s">
        <v>339</v>
      </c>
      <c r="AG66" s="5" t="s">
        <v>340</v>
      </c>
    </row>
    <row r="67" spans="2:39" s="5" customFormat="1" ht="24" customHeight="1" x14ac:dyDescent="0.2">
      <c r="B67" s="83"/>
      <c r="C67" s="83"/>
      <c r="D67" s="83"/>
      <c r="E67" s="83"/>
      <c r="F67" s="84"/>
      <c r="G67" s="84"/>
      <c r="H67" s="84"/>
      <c r="I67" s="84"/>
      <c r="J67" s="84"/>
      <c r="K67" s="84"/>
      <c r="L67" s="84"/>
      <c r="M67" s="84"/>
      <c r="N67" s="84"/>
      <c r="R67" s="277"/>
      <c r="S67" s="278"/>
      <c r="T67" s="278"/>
    </row>
    <row r="68" spans="2:39" s="5" customFormat="1" ht="24" customHeight="1" x14ac:dyDescent="0.2">
      <c r="B68" s="83"/>
      <c r="C68" s="83"/>
      <c r="D68" s="83"/>
      <c r="E68" s="368" t="s">
        <v>218</v>
      </c>
      <c r="F68" s="368"/>
      <c r="G68" s="368"/>
      <c r="H68" s="368"/>
      <c r="I68" s="368"/>
      <c r="J68" s="368"/>
      <c r="K68" s="368"/>
      <c r="L68" s="368"/>
      <c r="M68" s="269"/>
      <c r="N68" s="286">
        <v>1</v>
      </c>
      <c r="R68" s="277"/>
      <c r="S68" s="278"/>
      <c r="T68" s="278"/>
      <c r="AC68" s="1"/>
      <c r="AD68" s="1"/>
      <c r="AE68" s="1"/>
      <c r="AF68" s="1"/>
      <c r="AG68" s="1"/>
      <c r="AH68" s="1"/>
      <c r="AI68" s="1"/>
      <c r="AJ68" s="1"/>
    </row>
    <row r="69" spans="2:39" ht="16.2" x14ac:dyDescent="0.2">
      <c r="E69" s="288"/>
      <c r="F69" s="288"/>
      <c r="G69" s="288"/>
      <c r="H69" s="288"/>
      <c r="I69" s="288"/>
      <c r="J69" s="288"/>
      <c r="K69" s="288"/>
    </row>
    <row r="70" spans="2:39" ht="16.2" x14ac:dyDescent="0.2">
      <c r="E70" s="288"/>
      <c r="F70" s="288" t="s">
        <v>220</v>
      </c>
      <c r="G70" s="288"/>
      <c r="H70" s="288"/>
      <c r="I70" s="288"/>
      <c r="J70" s="288"/>
      <c r="K70" s="288"/>
    </row>
    <row r="71" spans="2:39" ht="16.2" x14ac:dyDescent="0.2">
      <c r="E71" s="289">
        <v>1</v>
      </c>
      <c r="F71" s="288" t="s">
        <v>364</v>
      </c>
      <c r="G71" s="288"/>
      <c r="H71" s="288"/>
      <c r="I71" s="288"/>
      <c r="J71" s="288"/>
      <c r="K71" s="288"/>
      <c r="U71" s="272"/>
    </row>
    <row r="72" spans="2:39" ht="16.2" x14ac:dyDescent="0.2">
      <c r="E72" s="289">
        <v>2</v>
      </c>
      <c r="F72" s="288" t="s">
        <v>237</v>
      </c>
      <c r="G72" s="288"/>
      <c r="H72" s="288"/>
      <c r="I72" s="288"/>
      <c r="J72" s="288"/>
      <c r="K72" s="288"/>
    </row>
    <row r="73" spans="2:39" ht="16.2" x14ac:dyDescent="0.2">
      <c r="E73" s="289"/>
      <c r="F73" s="288" t="s">
        <v>217</v>
      </c>
      <c r="G73" s="288"/>
      <c r="H73" s="288"/>
      <c r="I73" s="288"/>
      <c r="J73" s="288"/>
      <c r="K73" s="288"/>
    </row>
    <row r="74" spans="2:39" ht="16.2" x14ac:dyDescent="0.2">
      <c r="E74" s="289">
        <v>3</v>
      </c>
      <c r="F74" s="288" t="s">
        <v>365</v>
      </c>
      <c r="G74" s="288"/>
      <c r="H74" s="288"/>
      <c r="I74" s="288"/>
      <c r="J74" s="288"/>
      <c r="K74" s="288"/>
    </row>
    <row r="75" spans="2:39" ht="16.2" x14ac:dyDescent="0.2">
      <c r="E75" s="289">
        <v>4</v>
      </c>
      <c r="F75" s="288" t="s">
        <v>366</v>
      </c>
      <c r="G75" s="288"/>
      <c r="H75" s="288"/>
      <c r="I75" s="288"/>
      <c r="J75" s="288"/>
      <c r="K75" s="288"/>
    </row>
    <row r="76" spans="2:39" ht="16.2" x14ac:dyDescent="0.2">
      <c r="E76" s="289">
        <v>5</v>
      </c>
      <c r="F76" s="288" t="s">
        <v>367</v>
      </c>
      <c r="G76" s="288"/>
      <c r="H76" s="288"/>
      <c r="I76" s="288"/>
      <c r="J76" s="288"/>
      <c r="K76" s="288"/>
    </row>
    <row r="77" spans="2:39" ht="16.2" x14ac:dyDescent="0.2">
      <c r="E77" s="288"/>
      <c r="F77" s="288"/>
      <c r="G77" s="288"/>
      <c r="H77" s="288"/>
      <c r="I77" s="288"/>
      <c r="J77" s="288"/>
      <c r="K77" s="288"/>
    </row>
    <row r="78" spans="2:39" ht="16.2" x14ac:dyDescent="0.2">
      <c r="E78" s="288" t="s">
        <v>461</v>
      </c>
      <c r="F78" s="288"/>
      <c r="G78" s="288"/>
      <c r="H78" s="288"/>
      <c r="I78" s="288"/>
      <c r="J78" s="288"/>
      <c r="K78" s="288"/>
    </row>
    <row r="79" spans="2:39" ht="16.2" x14ac:dyDescent="0.2">
      <c r="E79" s="288"/>
      <c r="F79" s="288"/>
      <c r="G79" s="288"/>
      <c r="H79" s="288"/>
      <c r="I79" s="288"/>
      <c r="J79" s="288"/>
      <c r="K79" s="288"/>
    </row>
    <row r="80" spans="2:39" ht="1.8" customHeight="1" x14ac:dyDescent="0.2"/>
    <row r="87" ht="6" customHeight="1" x14ac:dyDescent="0.2"/>
  </sheetData>
  <sheetProtection algorithmName="SHA-512" hashValue="mOAWeNGySCPTKoFjEUHORvuietZEu2wOodmMVd0iCyRtvdTRSq45lvkJsYr6yY36+bt+TcCrIwdUqxpHXYWAYw==" saltValue="BdUUjvmho+B0WYal6XmFWA==" spinCount="100000" sheet="1" objects="1" scenarios="1"/>
  <protectedRanges>
    <protectedRange sqref="F12:H13 F14:L15 F17:H22 F23:G26 F31:Q41 F42:H57 J42:L57 F61:Q65 N42:P58 F59:Q59 N60:P60 F58:L58 F60:L60" name="範囲1"/>
  </protectedRanges>
  <dataConsolidate/>
  <mergeCells count="182">
    <mergeCell ref="N30:Q30"/>
    <mergeCell ref="N35:Q35"/>
    <mergeCell ref="N38:Q38"/>
    <mergeCell ref="N31:Q31"/>
    <mergeCell ref="N32:Q32"/>
    <mergeCell ref="J65:M65"/>
    <mergeCell ref="J50:L50"/>
    <mergeCell ref="N64:Q64"/>
    <mergeCell ref="B65:E65"/>
    <mergeCell ref="N65:Q65"/>
    <mergeCell ref="B56:B57"/>
    <mergeCell ref="B62:E62"/>
    <mergeCell ref="C56:E56"/>
    <mergeCell ref="B52:B53"/>
    <mergeCell ref="C54:E54"/>
    <mergeCell ref="C52:E52"/>
    <mergeCell ref="C50:E50"/>
    <mergeCell ref="N50:P50"/>
    <mergeCell ref="N52:P52"/>
    <mergeCell ref="N54:P54"/>
    <mergeCell ref="N56:P56"/>
    <mergeCell ref="N63:Q63"/>
    <mergeCell ref="J61:M61"/>
    <mergeCell ref="J62:M62"/>
    <mergeCell ref="B66:E66"/>
    <mergeCell ref="C39:E39"/>
    <mergeCell ref="C40:E40"/>
    <mergeCell ref="C41:E41"/>
    <mergeCell ref="F42:H42"/>
    <mergeCell ref="F44:H44"/>
    <mergeCell ref="B48:B49"/>
    <mergeCell ref="B50:B51"/>
    <mergeCell ref="B64:E64"/>
    <mergeCell ref="B54:B55"/>
    <mergeCell ref="B63:E63"/>
    <mergeCell ref="B58:E58"/>
    <mergeCell ref="B60:E60"/>
    <mergeCell ref="B61:E61"/>
    <mergeCell ref="B59:E59"/>
    <mergeCell ref="B46:B47"/>
    <mergeCell ref="C46:E46"/>
    <mergeCell ref="C48:E48"/>
    <mergeCell ref="F46:H46"/>
    <mergeCell ref="F58:H58"/>
    <mergeCell ref="F59:I59"/>
    <mergeCell ref="F60:H60"/>
    <mergeCell ref="F61:I61"/>
    <mergeCell ref="F63:I63"/>
    <mergeCell ref="N62:Q62"/>
    <mergeCell ref="N61:Q61"/>
    <mergeCell ref="N42:P42"/>
    <mergeCell ref="N44:P44"/>
    <mergeCell ref="N46:P46"/>
    <mergeCell ref="N48:P48"/>
    <mergeCell ref="N58:P58"/>
    <mergeCell ref="J63:M63"/>
    <mergeCell ref="J64:M64"/>
    <mergeCell ref="J44:L44"/>
    <mergeCell ref="J46:L46"/>
    <mergeCell ref="J48:L48"/>
    <mergeCell ref="N60:P60"/>
    <mergeCell ref="N59:Q59"/>
    <mergeCell ref="J59:M59"/>
    <mergeCell ref="J60:L60"/>
    <mergeCell ref="B33:B35"/>
    <mergeCell ref="J52:L52"/>
    <mergeCell ref="J54:L54"/>
    <mergeCell ref="J56:L56"/>
    <mergeCell ref="F56:H56"/>
    <mergeCell ref="F54:H54"/>
    <mergeCell ref="F52:H52"/>
    <mergeCell ref="F50:H50"/>
    <mergeCell ref="B36:B38"/>
    <mergeCell ref="C38:E38"/>
    <mergeCell ref="B39:B41"/>
    <mergeCell ref="B44:B45"/>
    <mergeCell ref="B42:B43"/>
    <mergeCell ref="C42:E42"/>
    <mergeCell ref="C44:E44"/>
    <mergeCell ref="C36:E36"/>
    <mergeCell ref="F20:H20"/>
    <mergeCell ref="F24:G24"/>
    <mergeCell ref="F25:G25"/>
    <mergeCell ref="F26:G26"/>
    <mergeCell ref="B28:M28"/>
    <mergeCell ref="J30:M30"/>
    <mergeCell ref="F30:I30"/>
    <mergeCell ref="F40:I40"/>
    <mergeCell ref="F41:I41"/>
    <mergeCell ref="C37:E37"/>
    <mergeCell ref="C22:E22"/>
    <mergeCell ref="B18:B22"/>
    <mergeCell ref="F22:H22"/>
    <mergeCell ref="C18:E18"/>
    <mergeCell ref="F18:H18"/>
    <mergeCell ref="C19:E19"/>
    <mergeCell ref="F19:H19"/>
    <mergeCell ref="C21:E21"/>
    <mergeCell ref="F21:H21"/>
    <mergeCell ref="C20:E20"/>
    <mergeCell ref="B32:E32"/>
    <mergeCell ref="C33:E33"/>
    <mergeCell ref="C35:E35"/>
    <mergeCell ref="C34:E34"/>
    <mergeCell ref="E68:L68"/>
    <mergeCell ref="A2:O2"/>
    <mergeCell ref="B10:L10"/>
    <mergeCell ref="B12:E12"/>
    <mergeCell ref="F12:H12"/>
    <mergeCell ref="B13:E13"/>
    <mergeCell ref="A3:O3"/>
    <mergeCell ref="B5:L5"/>
    <mergeCell ref="B6:L6"/>
    <mergeCell ref="B7:L7"/>
    <mergeCell ref="B8:L8"/>
    <mergeCell ref="B16:E16"/>
    <mergeCell ref="F16:H16"/>
    <mergeCell ref="B17:E17"/>
    <mergeCell ref="F17:H17"/>
    <mergeCell ref="B9:L9"/>
    <mergeCell ref="F13:H13"/>
    <mergeCell ref="B14:E14"/>
    <mergeCell ref="B23:D24"/>
    <mergeCell ref="B25:D26"/>
    <mergeCell ref="B15:E15"/>
    <mergeCell ref="B31:E31"/>
    <mergeCell ref="J58:L58"/>
    <mergeCell ref="B30:E30"/>
    <mergeCell ref="N66:P66"/>
    <mergeCell ref="N41:Q41"/>
    <mergeCell ref="N40:Q40"/>
    <mergeCell ref="N39:Q39"/>
    <mergeCell ref="N36:Q36"/>
    <mergeCell ref="N37:Q37"/>
    <mergeCell ref="N33:Q33"/>
    <mergeCell ref="N34:Q34"/>
    <mergeCell ref="F14:L14"/>
    <mergeCell ref="F15:L15"/>
    <mergeCell ref="J66:L66"/>
    <mergeCell ref="J31:M31"/>
    <mergeCell ref="J32:M32"/>
    <mergeCell ref="J33:M33"/>
    <mergeCell ref="J34:M34"/>
    <mergeCell ref="J35:M35"/>
    <mergeCell ref="J36:M36"/>
    <mergeCell ref="J37:M37"/>
    <mergeCell ref="J38:M38"/>
    <mergeCell ref="J39:M39"/>
    <mergeCell ref="J40:M40"/>
    <mergeCell ref="J41:M41"/>
    <mergeCell ref="J42:L42"/>
    <mergeCell ref="F23:G23"/>
    <mergeCell ref="R38:S38"/>
    <mergeCell ref="R39:S39"/>
    <mergeCell ref="R43:S43"/>
    <mergeCell ref="R45:S45"/>
    <mergeCell ref="R47:S47"/>
    <mergeCell ref="R59:S59"/>
    <mergeCell ref="R58:S58"/>
    <mergeCell ref="R61:S61"/>
    <mergeCell ref="R66:S66"/>
    <mergeCell ref="R54:S54"/>
    <mergeCell ref="R50:S50"/>
    <mergeCell ref="R46:S46"/>
    <mergeCell ref="R42:S42"/>
    <mergeCell ref="R41:S41"/>
    <mergeCell ref="R63:S63"/>
    <mergeCell ref="R62:S62"/>
    <mergeCell ref="F64:I64"/>
    <mergeCell ref="F65:I65"/>
    <mergeCell ref="F66:H66"/>
    <mergeCell ref="F31:I31"/>
    <mergeCell ref="F32:I32"/>
    <mergeCell ref="F33:I33"/>
    <mergeCell ref="F34:I34"/>
    <mergeCell ref="F35:I35"/>
    <mergeCell ref="F36:I36"/>
    <mergeCell ref="F37:I37"/>
    <mergeCell ref="F38:I38"/>
    <mergeCell ref="F39:I39"/>
    <mergeCell ref="F48:H48"/>
    <mergeCell ref="F62:I62"/>
  </mergeCells>
  <phoneticPr fontId="1" type="noConversion"/>
  <dataValidations count="14">
    <dataValidation allowBlank="1" showInputMessage="1" showErrorMessage="1" sqref="F27:H27" xr:uid="{00000000-0002-0000-0100-000000000000}"/>
    <dataValidation type="list" allowBlank="1" showInputMessage="1" showErrorMessage="1" sqref="F12:H12" xr:uid="{A601F938-7461-4B63-9922-E027A1713520}">
      <formula1>$AF$12:$AJ$12</formula1>
    </dataValidation>
    <dataValidation type="list" allowBlank="1" showInputMessage="1" showErrorMessage="1" sqref="F13:H13" xr:uid="{ADC281E4-8790-487A-AC4E-F8083BE8F672}">
      <formula1>$AF$13:$AK$13</formula1>
    </dataValidation>
    <dataValidation type="list" allowBlank="1" showInputMessage="1" showErrorMessage="1" sqref="J43:L43 N43:P43 J55:L55 J53:L53 J51:L51 J49:L49 J47:L47 J45:L45 F49:H49 F45:H45 F43:H43 F51:H51 J57:L57 F53:H53 N45:P45 N47:P47 N49:P49 N51:P51 N53:P53 N55:P55 F47:H47 F57:H57 F55:H55 N57:P57" xr:uid="{3275CC33-DC31-4249-9BE0-B19DA0F4B72F}">
      <formula1>$AE$43:$BN$43</formula1>
    </dataValidation>
    <dataValidation type="list" allowBlank="1" showInputMessage="1" showErrorMessage="1" sqref="F67:J67 L67:M67" xr:uid="{00000000-0002-0000-0100-000006000000}">
      <formula1>#REF!</formula1>
    </dataValidation>
    <dataValidation type="list" allowBlank="1" showInputMessage="1" showErrorMessage="1" sqref="I66 Q66 M66" xr:uid="{AA005661-DE29-4C7B-A5FE-7FEF4361D0AB}">
      <formula1>$AF$66:$AG$66</formula1>
    </dataValidation>
    <dataValidation type="list" allowBlank="1" showInputMessage="1" showErrorMessage="1" errorTitle="もう一度！" error="○か×を選択してください" sqref="I58 M58 Q58" xr:uid="{CE2C26F6-E962-4A2D-902D-152E3108BF2A}">
      <formula1>$AH$63:$AI$63</formula1>
    </dataValidation>
    <dataValidation type="list" allowBlank="1" showInputMessage="1" showErrorMessage="1" errorTitle="もう一度！" error="○か×を選択してください" sqref="I60 M60 Q60" xr:uid="{9C44FA1E-8932-4AE8-8855-09402ACD39C8}">
      <formula1>$AJ$64:$AL$64</formula1>
    </dataValidation>
    <dataValidation type="list" allowBlank="1" showInputMessage="1" showErrorMessage="1" errorTitle="もう一度！" error="○か×を選択してください" sqref="I49 M43 M55 M53 M51 M49 M47 M45 M57 I45 I47 I51 I53 I55 I57 I43 Q43 Q45 Q47 Q49 Q51 Q53 Q55 Q57" xr:uid="{23F5F742-090A-4CAA-9F81-9EE1C5AAF68D}">
      <formula1>$AH$64:$AI$64</formula1>
    </dataValidation>
    <dataValidation type="list" allowBlank="1" showInputMessage="1" showErrorMessage="1" sqref="F31 J31 N31" xr:uid="{CAA3CB41-5295-40F0-93F9-532DDC2E6FA4}">
      <formula1>$AF$31:$AS$31</formula1>
    </dataValidation>
    <dataValidation type="list" allowBlank="1" showInputMessage="1" showErrorMessage="1" sqref="F32 J32 N32" xr:uid="{F7E87F56-9ED1-49A9-A7E8-814B9B25DB10}">
      <formula1>$AF$32:$AK$32</formula1>
    </dataValidation>
    <dataValidation type="list" allowBlank="1" showInputMessage="1" showErrorMessage="1" sqref="F61 N61:Q61 J61" xr:uid="{2D5194AA-BB79-43A0-94EE-87FB20C64DF6}">
      <formula1>$AF$65:$AJ$65</formula1>
    </dataValidation>
    <dataValidation type="list" allowBlank="1" showInputMessage="1" showErrorMessage="1" sqref="F63:F64 N63:Q64 J63:J64" xr:uid="{C1C588E8-2AD4-4F06-8D6A-CC94B14CB94A}">
      <formula1>$AF$64:$AG$64</formula1>
    </dataValidation>
    <dataValidation type="list" allowBlank="1" showInputMessage="1" showErrorMessage="1" sqref="F65 N65:Q65 J65" xr:uid="{942C588C-9BCA-48B9-996B-CD67F7FE90AE}">
      <formula1>$AM$64:$AO$64</formula1>
    </dataValidation>
  </dataValidations>
  <pageMargins left="0.59020397231334776" right="0.59020397231334776" top="0.59020397231334776" bottom="0.59020397231334776" header="0.51174154431801144" footer="0.51174154431801144"/>
  <pageSetup paperSize="9" scale="47" orientation="portrait" r:id="rId1"/>
  <headerFooter alignWithMargins="0"/>
  <rowBreaks count="1" manualBreakCount="1">
    <brk id="66" max="15"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V1026"/>
  <sheetViews>
    <sheetView topLeftCell="A60" zoomScaleNormal="100" zoomScaleSheetLayoutView="80" zoomScalePageLayoutView="125" workbookViewId="0">
      <selection activeCell="F67" sqref="F67:H67"/>
    </sheetView>
  </sheetViews>
  <sheetFormatPr defaultColWidth="8.88671875" defaultRowHeight="13.2" x14ac:dyDescent="0.2"/>
  <cols>
    <col min="1" max="1" width="2" style="1" customWidth="1"/>
    <col min="2" max="2" width="8.88671875" style="1"/>
    <col min="3" max="4" width="7.88671875" style="1" customWidth="1"/>
    <col min="5" max="5" width="7.109375" style="1" bestFit="1" customWidth="1"/>
    <col min="6" max="8" width="8.77734375" style="1" customWidth="1"/>
    <col min="9" max="9" width="8.77734375" style="212" customWidth="1"/>
    <col min="10" max="10" width="6.88671875" style="1" customWidth="1"/>
    <col min="11" max="11" width="8.77734375" style="1" customWidth="1"/>
    <col min="12" max="12" width="13.21875" style="1" customWidth="1"/>
    <col min="13" max="13" width="8.77734375" style="1" customWidth="1"/>
    <col min="14" max="14" width="7.6640625" style="1" bestFit="1" customWidth="1"/>
    <col min="15" max="17" width="8.77734375" style="1" customWidth="1"/>
    <col min="19" max="26" width="18.21875" customWidth="1"/>
  </cols>
  <sheetData>
    <row r="1" spans="1:16" ht="11.25" customHeight="1" x14ac:dyDescent="0.2">
      <c r="A1" s="246"/>
      <c r="I1" s="1"/>
    </row>
    <row r="2" spans="1:16" ht="24" customHeight="1" x14ac:dyDescent="0.2">
      <c r="A2" s="536" t="s">
        <v>440</v>
      </c>
      <c r="B2" s="536"/>
      <c r="C2" s="536"/>
      <c r="D2" s="536"/>
      <c r="E2" s="536"/>
      <c r="F2" s="536"/>
      <c r="G2" s="536"/>
      <c r="H2" s="536"/>
      <c r="I2" s="536"/>
      <c r="J2" s="536"/>
      <c r="K2" s="536"/>
      <c r="L2" s="536"/>
      <c r="M2" s="536"/>
      <c r="N2" s="536"/>
      <c r="O2" s="536"/>
    </row>
    <row r="3" spans="1:16" ht="24" customHeight="1" x14ac:dyDescent="0.2">
      <c r="A3" s="380" t="s">
        <v>148</v>
      </c>
      <c r="B3" s="380"/>
      <c r="C3" s="380"/>
      <c r="D3" s="380"/>
      <c r="E3" s="380"/>
      <c r="F3" s="380"/>
      <c r="G3" s="380"/>
      <c r="H3" s="380"/>
      <c r="I3" s="380"/>
      <c r="J3" s="380"/>
      <c r="K3" s="380"/>
      <c r="L3" s="380"/>
      <c r="M3" s="380"/>
      <c r="N3" s="380"/>
      <c r="O3" s="380"/>
    </row>
    <row r="4" spans="1:16" ht="24" customHeight="1" x14ac:dyDescent="0.2">
      <c r="A4" s="247"/>
      <c r="B4" s="247"/>
      <c r="C4" s="247"/>
      <c r="D4" s="247"/>
      <c r="E4" s="247"/>
      <c r="F4" s="247"/>
      <c r="G4" s="247"/>
      <c r="H4" s="247"/>
      <c r="I4" s="247"/>
      <c r="J4" s="247"/>
      <c r="K4" s="247"/>
      <c r="L4" s="247"/>
      <c r="M4" s="247"/>
      <c r="N4" s="247"/>
      <c r="O4" s="247"/>
    </row>
    <row r="5" spans="1:16" ht="15" customHeight="1" x14ac:dyDescent="0.2">
      <c r="A5" s="248"/>
      <c r="B5" s="381" t="s">
        <v>3</v>
      </c>
      <c r="C5" s="382"/>
      <c r="D5" s="382"/>
      <c r="E5" s="382"/>
      <c r="F5" s="382"/>
      <c r="G5" s="382"/>
      <c r="H5" s="382"/>
      <c r="I5" s="382"/>
      <c r="J5" s="382"/>
      <c r="K5" s="382"/>
      <c r="L5" s="383"/>
      <c r="M5" s="5"/>
      <c r="N5" s="5"/>
      <c r="O5" s="248"/>
      <c r="P5" s="155"/>
    </row>
    <row r="6" spans="1:16" ht="15" customHeight="1" x14ac:dyDescent="0.2">
      <c r="A6" s="248"/>
      <c r="B6" s="521" t="s">
        <v>373</v>
      </c>
      <c r="C6" s="522"/>
      <c r="D6" s="522"/>
      <c r="E6" s="522"/>
      <c r="F6" s="522"/>
      <c r="G6" s="522"/>
      <c r="H6" s="522"/>
      <c r="I6" s="522"/>
      <c r="J6" s="522"/>
      <c r="K6" s="522"/>
      <c r="L6" s="523"/>
      <c r="M6" s="5"/>
      <c r="N6" s="5"/>
      <c r="O6" s="248"/>
      <c r="P6" s="155"/>
    </row>
    <row r="7" spans="1:16" ht="15" customHeight="1" x14ac:dyDescent="0.2">
      <c r="A7" s="248"/>
      <c r="B7" s="521" t="s">
        <v>4</v>
      </c>
      <c r="C7" s="522"/>
      <c r="D7" s="522"/>
      <c r="E7" s="522"/>
      <c r="F7" s="522"/>
      <c r="G7" s="522"/>
      <c r="H7" s="522"/>
      <c r="I7" s="522"/>
      <c r="J7" s="522"/>
      <c r="K7" s="522"/>
      <c r="L7" s="523"/>
      <c r="M7" s="5"/>
      <c r="N7" s="5"/>
      <c r="O7" s="248"/>
      <c r="P7" s="155"/>
    </row>
    <row r="8" spans="1:16" ht="15" customHeight="1" x14ac:dyDescent="0.2">
      <c r="A8" s="248"/>
      <c r="B8" s="524" t="s">
        <v>5</v>
      </c>
      <c r="C8" s="525"/>
      <c r="D8" s="525"/>
      <c r="E8" s="525"/>
      <c r="F8" s="525"/>
      <c r="G8" s="525"/>
      <c r="H8" s="525"/>
      <c r="I8" s="525"/>
      <c r="J8" s="525"/>
      <c r="K8" s="525"/>
      <c r="L8" s="526"/>
      <c r="M8" s="5"/>
      <c r="N8" s="5"/>
      <c r="O8" s="248"/>
      <c r="P8" s="155"/>
    </row>
    <row r="9" spans="1:16" ht="15" customHeight="1" x14ac:dyDescent="0.2">
      <c r="A9" s="248"/>
      <c r="B9" s="524" t="s">
        <v>6</v>
      </c>
      <c r="C9" s="525"/>
      <c r="D9" s="525"/>
      <c r="E9" s="525"/>
      <c r="F9" s="525"/>
      <c r="G9" s="525"/>
      <c r="H9" s="525"/>
      <c r="I9" s="525"/>
      <c r="J9" s="525"/>
      <c r="K9" s="525"/>
      <c r="L9" s="526"/>
      <c r="M9" s="5"/>
      <c r="N9" s="5"/>
      <c r="O9" s="248"/>
      <c r="P9" s="155"/>
    </row>
    <row r="10" spans="1:16" ht="15" customHeight="1" x14ac:dyDescent="0.2">
      <c r="A10" s="248"/>
      <c r="B10" s="370" t="s">
        <v>7</v>
      </c>
      <c r="C10" s="371"/>
      <c r="D10" s="371"/>
      <c r="E10" s="371"/>
      <c r="F10" s="371"/>
      <c r="G10" s="371"/>
      <c r="H10" s="371"/>
      <c r="I10" s="371"/>
      <c r="J10" s="371"/>
      <c r="K10" s="371"/>
      <c r="L10" s="372"/>
      <c r="M10" s="5"/>
      <c r="N10" s="5"/>
      <c r="O10" s="248"/>
      <c r="P10" s="155"/>
    </row>
    <row r="11" spans="1:16" ht="15" customHeight="1" thickBot="1" x14ac:dyDescent="0.25">
      <c r="A11" s="249"/>
      <c r="B11" s="249"/>
      <c r="C11" s="249"/>
      <c r="D11" s="249"/>
      <c r="E11" s="249"/>
      <c r="F11" s="249"/>
      <c r="G11" s="249"/>
      <c r="H11" s="249"/>
      <c r="I11" s="249"/>
      <c r="J11" s="249"/>
      <c r="K11" s="249"/>
      <c r="L11" s="249"/>
      <c r="M11" s="249"/>
      <c r="N11" s="249"/>
      <c r="O11" s="249"/>
      <c r="P11" s="155"/>
    </row>
    <row r="12" spans="1:16" s="5" customFormat="1" ht="24" customHeight="1" x14ac:dyDescent="0.2">
      <c r="B12" s="411" t="s">
        <v>8</v>
      </c>
      <c r="C12" s="412"/>
      <c r="D12" s="412"/>
      <c r="E12" s="527"/>
      <c r="F12" s="528" t="s">
        <v>234</v>
      </c>
      <c r="G12" s="312"/>
      <c r="H12" s="313"/>
      <c r="P12" s="155"/>
    </row>
    <row r="13" spans="1:16" s="5" customFormat="1" ht="24" customHeight="1" x14ac:dyDescent="0.2">
      <c r="B13" s="435" t="s">
        <v>118</v>
      </c>
      <c r="C13" s="430"/>
      <c r="D13" s="430"/>
      <c r="E13" s="431"/>
      <c r="F13" s="529" t="s">
        <v>128</v>
      </c>
      <c r="G13" s="315"/>
      <c r="H13" s="316"/>
      <c r="I13" s="5" t="s">
        <v>436</v>
      </c>
      <c r="P13" s="155"/>
    </row>
    <row r="14" spans="1:16" s="5" customFormat="1" ht="24" customHeight="1" x14ac:dyDescent="0.2">
      <c r="B14" s="435" t="s">
        <v>9</v>
      </c>
      <c r="C14" s="430"/>
      <c r="D14" s="430"/>
      <c r="E14" s="431"/>
      <c r="F14" s="541" t="s">
        <v>425</v>
      </c>
      <c r="G14" s="479"/>
      <c r="H14" s="480"/>
      <c r="I14" s="270" t="s">
        <v>10</v>
      </c>
      <c r="J14" s="270"/>
      <c r="K14" s="270"/>
      <c r="P14" s="155"/>
    </row>
    <row r="15" spans="1:16" s="5" customFormat="1" ht="24" customHeight="1" x14ac:dyDescent="0.2">
      <c r="B15" s="435" t="s">
        <v>11</v>
      </c>
      <c r="C15" s="430"/>
      <c r="D15" s="430"/>
      <c r="E15" s="431"/>
      <c r="F15" s="530" t="s">
        <v>243</v>
      </c>
      <c r="G15" s="531"/>
      <c r="H15" s="532"/>
      <c r="I15" s="270"/>
      <c r="J15" s="270"/>
      <c r="K15" s="270"/>
      <c r="P15" s="155"/>
    </row>
    <row r="16" spans="1:16" s="5" customFormat="1" ht="24" customHeight="1" x14ac:dyDescent="0.2">
      <c r="B16" s="435" t="s">
        <v>12</v>
      </c>
      <c r="C16" s="430"/>
      <c r="D16" s="430"/>
      <c r="E16" s="431"/>
      <c r="F16" s="542">
        <v>18</v>
      </c>
      <c r="G16" s="543"/>
      <c r="H16" s="544"/>
      <c r="I16" s="270" t="s">
        <v>147</v>
      </c>
      <c r="J16" s="270"/>
      <c r="K16" s="270"/>
      <c r="P16" s="155"/>
    </row>
    <row r="17" spans="2:17" s="5" customFormat="1" ht="24" customHeight="1" x14ac:dyDescent="0.2">
      <c r="B17" s="435" t="s">
        <v>319</v>
      </c>
      <c r="C17" s="430"/>
      <c r="D17" s="430"/>
      <c r="E17" s="431"/>
      <c r="F17" s="533">
        <v>5</v>
      </c>
      <c r="G17" s="534"/>
      <c r="H17" s="535"/>
      <c r="I17" s="270" t="s">
        <v>226</v>
      </c>
      <c r="J17" s="270"/>
      <c r="K17" s="270"/>
      <c r="P17" s="155"/>
    </row>
    <row r="18" spans="2:17" s="5" customFormat="1" ht="24" customHeight="1" x14ac:dyDescent="0.2">
      <c r="B18" s="435" t="s">
        <v>13</v>
      </c>
      <c r="C18" s="430"/>
      <c r="D18" s="430"/>
      <c r="E18" s="431"/>
      <c r="F18" s="366" t="s">
        <v>244</v>
      </c>
      <c r="G18" s="517"/>
      <c r="H18" s="518"/>
      <c r="I18" s="270" t="s">
        <v>438</v>
      </c>
      <c r="J18" s="270"/>
      <c r="K18" s="270"/>
      <c r="P18" s="155"/>
    </row>
    <row r="19" spans="2:17" s="5" customFormat="1" ht="24" customHeight="1" x14ac:dyDescent="0.2">
      <c r="B19" s="432" t="s">
        <v>195</v>
      </c>
      <c r="C19" s="430" t="s">
        <v>15</v>
      </c>
      <c r="D19" s="430"/>
      <c r="E19" s="431"/>
      <c r="F19" s="366" t="s">
        <v>245</v>
      </c>
      <c r="G19" s="517"/>
      <c r="H19" s="518"/>
      <c r="I19" s="270" t="s">
        <v>437</v>
      </c>
      <c r="J19" s="270"/>
      <c r="K19" s="270"/>
      <c r="P19" s="155"/>
    </row>
    <row r="20" spans="2:17" s="5" customFormat="1" ht="24" customHeight="1" x14ac:dyDescent="0.2">
      <c r="B20" s="433"/>
      <c r="C20" s="430" t="s">
        <v>194</v>
      </c>
      <c r="D20" s="430"/>
      <c r="E20" s="431"/>
      <c r="F20" s="366" t="s">
        <v>246</v>
      </c>
      <c r="G20" s="517"/>
      <c r="H20" s="518"/>
      <c r="I20" s="270" t="s">
        <v>196</v>
      </c>
      <c r="J20" s="270"/>
      <c r="K20" s="270"/>
      <c r="P20" s="155"/>
    </row>
    <row r="21" spans="2:17" s="5" customFormat="1" ht="24" customHeight="1" x14ac:dyDescent="0.2">
      <c r="B21" s="433"/>
      <c r="C21" s="430" t="s">
        <v>198</v>
      </c>
      <c r="D21" s="430"/>
      <c r="E21" s="431"/>
      <c r="F21" s="366" t="s">
        <v>446</v>
      </c>
      <c r="G21" s="517"/>
      <c r="H21" s="518"/>
      <c r="I21" s="270" t="s">
        <v>206</v>
      </c>
      <c r="J21" s="270"/>
      <c r="K21" s="270"/>
      <c r="P21" s="155"/>
    </row>
    <row r="22" spans="2:17" s="5" customFormat="1" ht="24" customHeight="1" x14ac:dyDescent="0.2">
      <c r="B22" s="433"/>
      <c r="C22" s="430" t="s">
        <v>193</v>
      </c>
      <c r="D22" s="430"/>
      <c r="E22" s="431"/>
      <c r="F22" s="366" t="s">
        <v>446</v>
      </c>
      <c r="G22" s="517"/>
      <c r="H22" s="518"/>
      <c r="I22" s="270" t="s">
        <v>208</v>
      </c>
      <c r="J22" s="270"/>
      <c r="K22" s="270"/>
      <c r="P22" s="155"/>
    </row>
    <row r="23" spans="2:17" s="5" customFormat="1" ht="24" customHeight="1" x14ac:dyDescent="0.2">
      <c r="B23" s="434"/>
      <c r="C23" s="519" t="s">
        <v>444</v>
      </c>
      <c r="D23" s="430"/>
      <c r="E23" s="431"/>
      <c r="F23" s="520" t="s">
        <v>443</v>
      </c>
      <c r="G23" s="520"/>
      <c r="H23" s="520"/>
      <c r="I23" s="242" t="s">
        <v>445</v>
      </c>
      <c r="J23" s="270"/>
      <c r="K23" s="270"/>
      <c r="P23" s="155"/>
    </row>
    <row r="24" spans="2:17" s="5" customFormat="1" ht="24" customHeight="1" x14ac:dyDescent="0.2">
      <c r="B24" s="402" t="s">
        <v>141</v>
      </c>
      <c r="C24" s="404"/>
      <c r="D24" s="208"/>
      <c r="E24" s="74" t="s">
        <v>142</v>
      </c>
      <c r="F24" s="366">
        <v>0</v>
      </c>
      <c r="G24" s="367"/>
      <c r="H24" s="126" t="s">
        <v>146</v>
      </c>
      <c r="I24" s="270" t="s">
        <v>209</v>
      </c>
      <c r="J24" s="270"/>
      <c r="K24" s="270"/>
      <c r="P24" s="155"/>
    </row>
    <row r="25" spans="2:17" s="5" customFormat="1" ht="24" customHeight="1" x14ac:dyDescent="0.2">
      <c r="B25" s="405"/>
      <c r="C25" s="407"/>
      <c r="D25" s="209"/>
      <c r="E25" s="74" t="s">
        <v>143</v>
      </c>
      <c r="F25" s="366" t="s">
        <v>249</v>
      </c>
      <c r="G25" s="367"/>
      <c r="H25" s="126" t="s">
        <v>146</v>
      </c>
      <c r="I25" s="270" t="s">
        <v>210</v>
      </c>
      <c r="J25" s="270"/>
      <c r="K25" s="270"/>
      <c r="P25" s="155"/>
    </row>
    <row r="26" spans="2:17" s="5" customFormat="1" ht="24" customHeight="1" x14ac:dyDescent="0.2">
      <c r="B26" s="402" t="s">
        <v>144</v>
      </c>
      <c r="C26" s="404"/>
      <c r="D26" s="208"/>
      <c r="E26" s="74" t="s">
        <v>145</v>
      </c>
      <c r="F26" s="366" t="s">
        <v>250</v>
      </c>
      <c r="G26" s="367"/>
      <c r="H26" s="126" t="s">
        <v>146</v>
      </c>
      <c r="I26" s="270" t="s">
        <v>211</v>
      </c>
      <c r="J26" s="270"/>
      <c r="K26" s="270"/>
      <c r="P26" s="155"/>
    </row>
    <row r="27" spans="2:17" s="5" customFormat="1" ht="24" customHeight="1" thickBot="1" x14ac:dyDescent="0.25">
      <c r="B27" s="408"/>
      <c r="C27" s="410"/>
      <c r="D27" s="210"/>
      <c r="E27" s="75" t="s">
        <v>143</v>
      </c>
      <c r="F27" s="422">
        <v>0</v>
      </c>
      <c r="G27" s="423"/>
      <c r="H27" s="76" t="s">
        <v>146</v>
      </c>
      <c r="I27" s="270" t="s">
        <v>210</v>
      </c>
      <c r="J27" s="270"/>
      <c r="K27" s="270"/>
      <c r="P27" s="155"/>
    </row>
    <row r="28" spans="2:17" s="5" customFormat="1" ht="15" customHeight="1" thickBot="1" x14ac:dyDescent="0.25">
      <c r="F28" s="271"/>
      <c r="G28" s="271"/>
      <c r="H28" s="271"/>
      <c r="I28" s="270"/>
      <c r="J28" s="270"/>
      <c r="K28" s="270"/>
      <c r="P28" s="155"/>
    </row>
    <row r="29" spans="2:17" s="5" customFormat="1" ht="53.4" customHeight="1" thickTop="1" thickBot="1" x14ac:dyDescent="0.25">
      <c r="B29" s="424" t="s">
        <v>456</v>
      </c>
      <c r="C29" s="425"/>
      <c r="D29" s="425"/>
      <c r="E29" s="425"/>
      <c r="F29" s="425"/>
      <c r="G29" s="425"/>
      <c r="H29" s="425"/>
      <c r="I29" s="425"/>
      <c r="J29" s="425"/>
      <c r="K29" s="425"/>
      <c r="L29" s="425"/>
      <c r="M29" s="426"/>
      <c r="P29" s="155"/>
    </row>
    <row r="30" spans="2:17" s="5" customFormat="1" ht="24" customHeight="1" thickTop="1" thickBot="1" x14ac:dyDescent="0.25">
      <c r="P30" s="155"/>
    </row>
    <row r="31" spans="2:17" s="5" customFormat="1" ht="24" customHeight="1" thickBot="1" x14ac:dyDescent="0.25">
      <c r="B31" s="417" t="s">
        <v>117</v>
      </c>
      <c r="C31" s="418"/>
      <c r="D31" s="418"/>
      <c r="E31" s="419"/>
      <c r="F31" s="417" t="s">
        <v>18</v>
      </c>
      <c r="G31" s="418"/>
      <c r="H31" s="418"/>
      <c r="I31" s="419"/>
      <c r="J31" s="417" t="s">
        <v>19</v>
      </c>
      <c r="K31" s="418"/>
      <c r="L31" s="418"/>
      <c r="M31" s="418"/>
      <c r="N31" s="460" t="s">
        <v>20</v>
      </c>
      <c r="O31" s="461"/>
      <c r="P31" s="461"/>
      <c r="Q31" s="462"/>
    </row>
    <row r="32" spans="2:17" s="5" customFormat="1" ht="24" customHeight="1" x14ac:dyDescent="0.2">
      <c r="B32" s="411" t="s">
        <v>21</v>
      </c>
      <c r="C32" s="412"/>
      <c r="D32" s="412"/>
      <c r="E32" s="413"/>
      <c r="F32" s="311" t="s">
        <v>30</v>
      </c>
      <c r="G32" s="312"/>
      <c r="H32" s="312"/>
      <c r="I32" s="313"/>
      <c r="J32" s="311" t="s">
        <v>32</v>
      </c>
      <c r="K32" s="312"/>
      <c r="L32" s="312"/>
      <c r="M32" s="312"/>
      <c r="N32" s="499" t="s">
        <v>33</v>
      </c>
      <c r="O32" s="500"/>
      <c r="P32" s="500"/>
      <c r="Q32" s="501"/>
    </row>
    <row r="33" spans="2:22" s="5" customFormat="1" ht="24" customHeight="1" x14ac:dyDescent="0.2">
      <c r="B33" s="435" t="s">
        <v>34</v>
      </c>
      <c r="C33" s="430"/>
      <c r="D33" s="430"/>
      <c r="E33" s="436"/>
      <c r="F33" s="314" t="s">
        <v>39</v>
      </c>
      <c r="G33" s="315"/>
      <c r="H33" s="315"/>
      <c r="I33" s="316"/>
      <c r="J33" s="314" t="s">
        <v>37</v>
      </c>
      <c r="K33" s="315"/>
      <c r="L33" s="315"/>
      <c r="M33" s="315"/>
      <c r="N33" s="478" t="s">
        <v>38</v>
      </c>
      <c r="O33" s="479"/>
      <c r="P33" s="479"/>
      <c r="Q33" s="480"/>
    </row>
    <row r="34" spans="2:22" s="5" customFormat="1" ht="34.5" customHeight="1" x14ac:dyDescent="0.2">
      <c r="B34" s="444" t="s">
        <v>41</v>
      </c>
      <c r="C34" s="437" t="s">
        <v>42</v>
      </c>
      <c r="D34" s="438"/>
      <c r="E34" s="439"/>
      <c r="F34" s="359" t="s">
        <v>251</v>
      </c>
      <c r="G34" s="318"/>
      <c r="H34" s="318"/>
      <c r="I34" s="319"/>
      <c r="J34" s="359" t="s">
        <v>268</v>
      </c>
      <c r="K34" s="318"/>
      <c r="L34" s="318"/>
      <c r="M34" s="318"/>
      <c r="N34" s="494" t="s">
        <v>280</v>
      </c>
      <c r="O34" s="495"/>
      <c r="P34" s="495"/>
      <c r="Q34" s="496"/>
    </row>
    <row r="35" spans="2:22" s="5" customFormat="1" ht="34.5" customHeight="1" x14ac:dyDescent="0.2">
      <c r="B35" s="537"/>
      <c r="C35" s="427" t="s">
        <v>43</v>
      </c>
      <c r="D35" s="428"/>
      <c r="E35" s="429"/>
      <c r="F35" s="320" t="s">
        <v>252</v>
      </c>
      <c r="G35" s="321"/>
      <c r="H35" s="321"/>
      <c r="I35" s="322"/>
      <c r="J35" s="320" t="s">
        <v>269</v>
      </c>
      <c r="K35" s="321"/>
      <c r="L35" s="321"/>
      <c r="M35" s="321"/>
      <c r="N35" s="347" t="s">
        <v>281</v>
      </c>
      <c r="O35" s="348"/>
      <c r="P35" s="348"/>
      <c r="Q35" s="349"/>
    </row>
    <row r="36" spans="2:22" s="5" customFormat="1" ht="34.5" customHeight="1" x14ac:dyDescent="0.2">
      <c r="B36" s="538"/>
      <c r="C36" s="440" t="s">
        <v>44</v>
      </c>
      <c r="D36" s="441"/>
      <c r="E36" s="442"/>
      <c r="F36" s="323" t="s">
        <v>253</v>
      </c>
      <c r="G36" s="324"/>
      <c r="H36" s="324"/>
      <c r="I36" s="325"/>
      <c r="J36" s="323" t="s">
        <v>270</v>
      </c>
      <c r="K36" s="324"/>
      <c r="L36" s="324"/>
      <c r="M36" s="324"/>
      <c r="N36" s="502" t="s">
        <v>282</v>
      </c>
      <c r="O36" s="503"/>
      <c r="P36" s="503"/>
      <c r="Q36" s="504"/>
    </row>
    <row r="37" spans="2:22" s="5" customFormat="1" ht="34.5" customHeight="1" x14ac:dyDescent="0.2">
      <c r="B37" s="444" t="s">
        <v>45</v>
      </c>
      <c r="C37" s="437" t="s">
        <v>42</v>
      </c>
      <c r="D37" s="438"/>
      <c r="E37" s="439"/>
      <c r="F37" s="359" t="s">
        <v>254</v>
      </c>
      <c r="G37" s="318"/>
      <c r="H37" s="318"/>
      <c r="I37" s="319"/>
      <c r="J37" s="359" t="s">
        <v>271</v>
      </c>
      <c r="K37" s="318"/>
      <c r="L37" s="318"/>
      <c r="M37" s="318"/>
      <c r="N37" s="505" t="s">
        <v>283</v>
      </c>
      <c r="O37" s="351"/>
      <c r="P37" s="351"/>
      <c r="Q37" s="352"/>
    </row>
    <row r="38" spans="2:22" s="5" customFormat="1" ht="34.5" customHeight="1" x14ac:dyDescent="0.2">
      <c r="B38" s="537"/>
      <c r="C38" s="427" t="s">
        <v>43</v>
      </c>
      <c r="D38" s="428"/>
      <c r="E38" s="429"/>
      <c r="F38" s="320" t="s">
        <v>255</v>
      </c>
      <c r="G38" s="321"/>
      <c r="H38" s="321"/>
      <c r="I38" s="322"/>
      <c r="J38" s="320" t="s">
        <v>272</v>
      </c>
      <c r="K38" s="321"/>
      <c r="L38" s="321"/>
      <c r="M38" s="321"/>
      <c r="N38" s="347" t="s">
        <v>284</v>
      </c>
      <c r="O38" s="348"/>
      <c r="P38" s="348"/>
      <c r="Q38" s="349"/>
    </row>
    <row r="39" spans="2:22" s="5" customFormat="1" ht="34.5" customHeight="1" x14ac:dyDescent="0.2">
      <c r="B39" s="538"/>
      <c r="C39" s="440" t="s">
        <v>44</v>
      </c>
      <c r="D39" s="441"/>
      <c r="E39" s="442"/>
      <c r="F39" s="323" t="s">
        <v>256</v>
      </c>
      <c r="G39" s="324"/>
      <c r="H39" s="324"/>
      <c r="I39" s="325"/>
      <c r="J39" s="323" t="s">
        <v>273</v>
      </c>
      <c r="K39" s="324"/>
      <c r="L39" s="324"/>
      <c r="M39" s="324"/>
      <c r="N39" s="323" t="s">
        <v>285</v>
      </c>
      <c r="O39" s="324"/>
      <c r="P39" s="324"/>
      <c r="Q39" s="325"/>
    </row>
    <row r="40" spans="2:22" s="5" customFormat="1" ht="34.5" customHeight="1" x14ac:dyDescent="0.2">
      <c r="B40" s="444" t="s">
        <v>46</v>
      </c>
      <c r="C40" s="437" t="s">
        <v>42</v>
      </c>
      <c r="D40" s="438"/>
      <c r="E40" s="439"/>
      <c r="F40" s="359" t="s">
        <v>257</v>
      </c>
      <c r="G40" s="318"/>
      <c r="H40" s="318"/>
      <c r="I40" s="319"/>
      <c r="J40" s="359" t="s">
        <v>257</v>
      </c>
      <c r="K40" s="318"/>
      <c r="L40" s="318"/>
      <c r="M40" s="318"/>
      <c r="N40" s="494" t="s">
        <v>286</v>
      </c>
      <c r="O40" s="495"/>
      <c r="P40" s="495"/>
      <c r="Q40" s="496"/>
    </row>
    <row r="41" spans="2:22" s="5" customFormat="1" ht="34.5" customHeight="1" x14ac:dyDescent="0.2">
      <c r="B41" s="537"/>
      <c r="C41" s="427" t="s">
        <v>43</v>
      </c>
      <c r="D41" s="428"/>
      <c r="E41" s="429"/>
      <c r="F41" s="320" t="s">
        <v>257</v>
      </c>
      <c r="G41" s="321"/>
      <c r="H41" s="321"/>
      <c r="I41" s="322"/>
      <c r="J41" s="320" t="s">
        <v>257</v>
      </c>
      <c r="K41" s="321"/>
      <c r="L41" s="321"/>
      <c r="M41" s="321"/>
      <c r="N41" s="347" t="s">
        <v>287</v>
      </c>
      <c r="O41" s="348"/>
      <c r="P41" s="348"/>
      <c r="Q41" s="349"/>
    </row>
    <row r="42" spans="2:22" s="5" customFormat="1" ht="34.5" customHeight="1" thickBot="1" x14ac:dyDescent="0.25">
      <c r="B42" s="540"/>
      <c r="C42" s="513" t="s">
        <v>44</v>
      </c>
      <c r="D42" s="514"/>
      <c r="E42" s="515"/>
      <c r="F42" s="360" t="s">
        <v>257</v>
      </c>
      <c r="G42" s="361"/>
      <c r="H42" s="361"/>
      <c r="I42" s="362"/>
      <c r="J42" s="360" t="s">
        <v>257</v>
      </c>
      <c r="K42" s="361"/>
      <c r="L42" s="361"/>
      <c r="M42" s="361"/>
      <c r="N42" s="344" t="s">
        <v>288</v>
      </c>
      <c r="O42" s="345"/>
      <c r="P42" s="345"/>
      <c r="Q42" s="346"/>
    </row>
    <row r="43" spans="2:22" s="5" customFormat="1" ht="24" customHeight="1" x14ac:dyDescent="0.2">
      <c r="B43" s="539" t="s">
        <v>47</v>
      </c>
      <c r="C43" s="447" t="s">
        <v>48</v>
      </c>
      <c r="D43" s="448"/>
      <c r="E43" s="516"/>
      <c r="F43" s="451" t="s">
        <v>380</v>
      </c>
      <c r="G43" s="452"/>
      <c r="H43" s="453"/>
      <c r="I43" s="243" t="s">
        <v>422</v>
      </c>
      <c r="J43" s="451" t="s">
        <v>399</v>
      </c>
      <c r="K43" s="452"/>
      <c r="L43" s="453"/>
      <c r="M43" s="250" t="s">
        <v>422</v>
      </c>
      <c r="N43" s="451" t="s">
        <v>404</v>
      </c>
      <c r="O43" s="452"/>
      <c r="P43" s="453"/>
      <c r="Q43" s="250" t="s">
        <v>422</v>
      </c>
      <c r="T43" s="5" t="str">
        <f>F43</f>
        <v>山田　一郎</v>
      </c>
      <c r="U43" s="5" t="str">
        <f>J43</f>
        <v>吹連　一郎</v>
      </c>
      <c r="V43" s="220" t="str">
        <f>N43</f>
        <v>茨城　一郎</v>
      </c>
    </row>
    <row r="44" spans="2:22" s="5" customFormat="1" ht="24" customHeight="1" thickBot="1" x14ac:dyDescent="0.25">
      <c r="B44" s="511"/>
      <c r="C44" s="175" t="s">
        <v>49</v>
      </c>
      <c r="D44" s="176" t="s">
        <v>376</v>
      </c>
      <c r="E44" s="204" t="s">
        <v>377</v>
      </c>
      <c r="F44" s="160" t="s">
        <v>308</v>
      </c>
      <c r="G44" s="198" t="s">
        <v>50</v>
      </c>
      <c r="H44" s="159" t="s">
        <v>53</v>
      </c>
      <c r="I44" s="244" t="s">
        <v>69</v>
      </c>
      <c r="J44" s="158" t="s">
        <v>168</v>
      </c>
      <c r="K44" s="207" t="s">
        <v>68</v>
      </c>
      <c r="L44" s="207" t="s">
        <v>68</v>
      </c>
      <c r="M44" s="251" t="s">
        <v>69</v>
      </c>
      <c r="N44" s="252" t="s">
        <v>50</v>
      </c>
      <c r="O44" s="253" t="s">
        <v>308</v>
      </c>
      <c r="P44" s="254" t="s">
        <v>68</v>
      </c>
      <c r="Q44" s="251" t="s">
        <v>69</v>
      </c>
      <c r="T44" s="5" t="str">
        <f>F45</f>
        <v>山田　次朗</v>
      </c>
      <c r="U44" s="5" t="str">
        <f>J45</f>
        <v>吹連　次朗</v>
      </c>
      <c r="V44" s="220" t="str">
        <f>N45</f>
        <v>茨城　次朗</v>
      </c>
    </row>
    <row r="45" spans="2:22" s="5" customFormat="1" ht="24" customHeight="1" x14ac:dyDescent="0.2">
      <c r="B45" s="484" t="s">
        <v>59</v>
      </c>
      <c r="C45" s="449" t="s">
        <v>48</v>
      </c>
      <c r="D45" s="450"/>
      <c r="E45" s="510"/>
      <c r="F45" s="326" t="s">
        <v>381</v>
      </c>
      <c r="G45" s="327"/>
      <c r="H45" s="328"/>
      <c r="I45" s="243" t="s">
        <v>422</v>
      </c>
      <c r="J45" s="326" t="s">
        <v>400</v>
      </c>
      <c r="K45" s="327"/>
      <c r="L45" s="328"/>
      <c r="M45" s="250" t="s">
        <v>422</v>
      </c>
      <c r="N45" s="326" t="s">
        <v>405</v>
      </c>
      <c r="O45" s="327"/>
      <c r="P45" s="328"/>
      <c r="Q45" s="250" t="s">
        <v>422</v>
      </c>
      <c r="T45" s="5" t="str">
        <f>F47</f>
        <v>山田　三郎</v>
      </c>
      <c r="U45" s="5" t="str">
        <f>J47</f>
        <v>吹連　三郎</v>
      </c>
      <c r="V45" s="220" t="str">
        <f>N47</f>
        <v>茨城　三郎</v>
      </c>
    </row>
    <row r="46" spans="2:22" s="5" customFormat="1" ht="24" customHeight="1" thickBot="1" x14ac:dyDescent="0.25">
      <c r="B46" s="511"/>
      <c r="C46" s="175" t="s">
        <v>49</v>
      </c>
      <c r="D46" s="176" t="s">
        <v>376</v>
      </c>
      <c r="E46" s="204" t="s">
        <v>377</v>
      </c>
      <c r="F46" s="158" t="s">
        <v>54</v>
      </c>
      <c r="G46" s="199" t="s">
        <v>68</v>
      </c>
      <c r="H46" s="159" t="s">
        <v>68</v>
      </c>
      <c r="I46" s="244" t="s">
        <v>69</v>
      </c>
      <c r="J46" s="158" t="s">
        <v>168</v>
      </c>
      <c r="K46" s="199" t="s">
        <v>68</v>
      </c>
      <c r="L46" s="159" t="s">
        <v>68</v>
      </c>
      <c r="M46" s="251" t="s">
        <v>69</v>
      </c>
      <c r="N46" s="255" t="s">
        <v>53</v>
      </c>
      <c r="O46" s="254" t="s">
        <v>390</v>
      </c>
      <c r="P46" s="254" t="s">
        <v>68</v>
      </c>
      <c r="Q46" s="251" t="s">
        <v>70</v>
      </c>
      <c r="T46" s="5" t="str">
        <f>F49</f>
        <v>山田　四郎</v>
      </c>
      <c r="U46" s="5" t="str">
        <f>J49</f>
        <v>吹連　四郎</v>
      </c>
      <c r="V46" s="220" t="str">
        <f>N49</f>
        <v>茨城　四郎</v>
      </c>
    </row>
    <row r="47" spans="2:22" s="5" customFormat="1" ht="24" customHeight="1" x14ac:dyDescent="0.2">
      <c r="B47" s="484" t="s">
        <v>60</v>
      </c>
      <c r="C47" s="449" t="s">
        <v>48</v>
      </c>
      <c r="D47" s="450"/>
      <c r="E47" s="510"/>
      <c r="F47" s="326" t="s">
        <v>382</v>
      </c>
      <c r="G47" s="327"/>
      <c r="H47" s="328"/>
      <c r="I47" s="243" t="s">
        <v>422</v>
      </c>
      <c r="J47" s="326" t="s">
        <v>401</v>
      </c>
      <c r="K47" s="327"/>
      <c r="L47" s="328"/>
      <c r="M47" s="250" t="s">
        <v>422</v>
      </c>
      <c r="N47" s="326" t="s">
        <v>406</v>
      </c>
      <c r="O47" s="327"/>
      <c r="P47" s="328"/>
      <c r="Q47" s="250" t="s">
        <v>422</v>
      </c>
      <c r="T47" s="5" t="str">
        <f>F51</f>
        <v>山田　五郎</v>
      </c>
      <c r="U47" s="5" t="str">
        <f>J51</f>
        <v>吹連　五郎</v>
      </c>
      <c r="V47" s="220" t="str">
        <f>N51</f>
        <v>茨城　五郎</v>
      </c>
    </row>
    <row r="48" spans="2:22" s="5" customFormat="1" ht="24" customHeight="1" thickBot="1" x14ac:dyDescent="0.25">
      <c r="B48" s="511"/>
      <c r="C48" s="175" t="s">
        <v>49</v>
      </c>
      <c r="D48" s="176" t="s">
        <v>376</v>
      </c>
      <c r="E48" s="204" t="s">
        <v>377</v>
      </c>
      <c r="F48" s="160" t="s">
        <v>388</v>
      </c>
      <c r="G48" s="198" t="s">
        <v>68</v>
      </c>
      <c r="H48" s="159" t="s">
        <v>68</v>
      </c>
      <c r="I48" s="244" t="s">
        <v>69</v>
      </c>
      <c r="J48" s="160" t="s">
        <v>169</v>
      </c>
      <c r="K48" s="198" t="s">
        <v>68</v>
      </c>
      <c r="L48" s="161" t="s">
        <v>68</v>
      </c>
      <c r="M48" s="251" t="s">
        <v>69</v>
      </c>
      <c r="N48" s="255" t="s">
        <v>56</v>
      </c>
      <c r="O48" s="254" t="s">
        <v>172</v>
      </c>
      <c r="P48" s="254" t="s">
        <v>68</v>
      </c>
      <c r="Q48" s="251" t="s">
        <v>69</v>
      </c>
      <c r="T48" s="5" t="str">
        <f>F53</f>
        <v>山田　六郎</v>
      </c>
      <c r="U48" s="5">
        <f>J53</f>
        <v>0</v>
      </c>
      <c r="V48" s="220" t="str">
        <f>N53</f>
        <v>茨城　六郎</v>
      </c>
    </row>
    <row r="49" spans="2:22" s="5" customFormat="1" ht="24" customHeight="1" x14ac:dyDescent="0.2">
      <c r="B49" s="484" t="s">
        <v>61</v>
      </c>
      <c r="C49" s="449" t="s">
        <v>48</v>
      </c>
      <c r="D49" s="450"/>
      <c r="E49" s="510"/>
      <c r="F49" s="326" t="s">
        <v>383</v>
      </c>
      <c r="G49" s="327"/>
      <c r="H49" s="328"/>
      <c r="I49" s="243" t="s">
        <v>422</v>
      </c>
      <c r="J49" s="326" t="s">
        <v>402</v>
      </c>
      <c r="K49" s="327"/>
      <c r="L49" s="328"/>
      <c r="M49" s="250" t="s">
        <v>422</v>
      </c>
      <c r="N49" s="326" t="s">
        <v>407</v>
      </c>
      <c r="O49" s="327"/>
      <c r="P49" s="328"/>
      <c r="Q49" s="250" t="s">
        <v>422</v>
      </c>
      <c r="T49" s="5" t="str">
        <f>F55</f>
        <v>山田　七郎</v>
      </c>
      <c r="U49" s="5">
        <f>J55</f>
        <v>0</v>
      </c>
      <c r="V49" s="220">
        <f>N55</f>
        <v>0</v>
      </c>
    </row>
    <row r="50" spans="2:22" s="5" customFormat="1" ht="24" customHeight="1" thickBot="1" x14ac:dyDescent="0.25">
      <c r="B50" s="511"/>
      <c r="C50" s="175" t="s">
        <v>49</v>
      </c>
      <c r="D50" s="176" t="s">
        <v>376</v>
      </c>
      <c r="E50" s="204" t="s">
        <v>377</v>
      </c>
      <c r="F50" s="158" t="s">
        <v>168</v>
      </c>
      <c r="G50" s="199" t="s">
        <v>68</v>
      </c>
      <c r="H50" s="159" t="s">
        <v>68</v>
      </c>
      <c r="I50" s="244" t="s">
        <v>69</v>
      </c>
      <c r="J50" s="158" t="s">
        <v>170</v>
      </c>
      <c r="K50" s="199" t="s">
        <v>68</v>
      </c>
      <c r="L50" s="159" t="s">
        <v>68</v>
      </c>
      <c r="M50" s="251" t="s">
        <v>69</v>
      </c>
      <c r="N50" s="255" t="s">
        <v>295</v>
      </c>
      <c r="O50" s="254" t="s">
        <v>68</v>
      </c>
      <c r="P50" s="254" t="s">
        <v>68</v>
      </c>
      <c r="Q50" s="251" t="s">
        <v>69</v>
      </c>
      <c r="T50" s="5" t="str">
        <f>F57</f>
        <v>山田　八郎</v>
      </c>
      <c r="U50" s="5">
        <f>J57</f>
        <v>0</v>
      </c>
      <c r="V50" s="220">
        <f>N57</f>
        <v>0</v>
      </c>
    </row>
    <row r="51" spans="2:22" s="5" customFormat="1" ht="24" customHeight="1" x14ac:dyDescent="0.2">
      <c r="B51" s="484" t="s">
        <v>62</v>
      </c>
      <c r="C51" s="449" t="s">
        <v>48</v>
      </c>
      <c r="D51" s="450"/>
      <c r="E51" s="510"/>
      <c r="F51" s="326" t="s">
        <v>384</v>
      </c>
      <c r="G51" s="327"/>
      <c r="H51" s="328"/>
      <c r="I51" s="243" t="s">
        <v>422</v>
      </c>
      <c r="J51" s="326" t="s">
        <v>403</v>
      </c>
      <c r="K51" s="327"/>
      <c r="L51" s="328"/>
      <c r="M51" s="250" t="s">
        <v>422</v>
      </c>
      <c r="N51" s="326" t="s">
        <v>408</v>
      </c>
      <c r="O51" s="327"/>
      <c r="P51" s="328"/>
      <c r="Q51" s="250" t="s">
        <v>422</v>
      </c>
    </row>
    <row r="52" spans="2:22" s="5" customFormat="1" ht="24" customHeight="1" thickBot="1" x14ac:dyDescent="0.25">
      <c r="B52" s="511"/>
      <c r="C52" s="175" t="s">
        <v>49</v>
      </c>
      <c r="D52" s="176" t="s">
        <v>376</v>
      </c>
      <c r="E52" s="204" t="s">
        <v>377</v>
      </c>
      <c r="F52" s="160" t="s">
        <v>170</v>
      </c>
      <c r="G52" s="198" t="s">
        <v>68</v>
      </c>
      <c r="H52" s="159" t="s">
        <v>68</v>
      </c>
      <c r="I52" s="244" t="s">
        <v>69</v>
      </c>
      <c r="J52" s="160" t="s">
        <v>171</v>
      </c>
      <c r="K52" s="198" t="s">
        <v>68</v>
      </c>
      <c r="L52" s="161" t="s">
        <v>68</v>
      </c>
      <c r="M52" s="251" t="s">
        <v>69</v>
      </c>
      <c r="N52" s="255" t="s">
        <v>169</v>
      </c>
      <c r="O52" s="254" t="s">
        <v>172</v>
      </c>
      <c r="P52" s="254" t="s">
        <v>68</v>
      </c>
      <c r="Q52" s="251" t="s">
        <v>69</v>
      </c>
    </row>
    <row r="53" spans="2:22" s="5" customFormat="1" ht="24" customHeight="1" x14ac:dyDescent="0.2">
      <c r="B53" s="484" t="s">
        <v>63</v>
      </c>
      <c r="C53" s="449" t="s">
        <v>48</v>
      </c>
      <c r="D53" s="450"/>
      <c r="E53" s="510"/>
      <c r="F53" s="326" t="s">
        <v>385</v>
      </c>
      <c r="G53" s="327"/>
      <c r="H53" s="328"/>
      <c r="I53" s="243" t="s">
        <v>422</v>
      </c>
      <c r="J53" s="326"/>
      <c r="K53" s="327"/>
      <c r="L53" s="328"/>
      <c r="M53" s="256" t="s">
        <v>422</v>
      </c>
      <c r="N53" s="326" t="s">
        <v>409</v>
      </c>
      <c r="O53" s="327"/>
      <c r="P53" s="328"/>
      <c r="Q53" s="250" t="s">
        <v>422</v>
      </c>
    </row>
    <row r="54" spans="2:22" s="5" customFormat="1" ht="24" customHeight="1" thickBot="1" x14ac:dyDescent="0.25">
      <c r="B54" s="511"/>
      <c r="C54" s="175" t="s">
        <v>49</v>
      </c>
      <c r="D54" s="176" t="s">
        <v>376</v>
      </c>
      <c r="E54" s="204" t="s">
        <v>377</v>
      </c>
      <c r="F54" s="158" t="s">
        <v>172</v>
      </c>
      <c r="G54" s="199" t="s">
        <v>68</v>
      </c>
      <c r="H54" s="159" t="s">
        <v>68</v>
      </c>
      <c r="I54" s="244" t="s">
        <v>69</v>
      </c>
      <c r="J54" s="158"/>
      <c r="K54" s="199"/>
      <c r="L54" s="159"/>
      <c r="M54" s="257"/>
      <c r="N54" s="255" t="s">
        <v>389</v>
      </c>
      <c r="O54" s="254" t="s">
        <v>68</v>
      </c>
      <c r="P54" s="254" t="s">
        <v>68</v>
      </c>
      <c r="Q54" s="251" t="s">
        <v>69</v>
      </c>
    </row>
    <row r="55" spans="2:22" s="5" customFormat="1" ht="24" customHeight="1" x14ac:dyDescent="0.2">
      <c r="B55" s="484" t="s">
        <v>64</v>
      </c>
      <c r="C55" s="449" t="s">
        <v>48</v>
      </c>
      <c r="D55" s="450"/>
      <c r="E55" s="510"/>
      <c r="F55" s="326" t="s">
        <v>386</v>
      </c>
      <c r="G55" s="327"/>
      <c r="H55" s="328"/>
      <c r="I55" s="243" t="s">
        <v>422</v>
      </c>
      <c r="J55" s="326"/>
      <c r="K55" s="327"/>
      <c r="L55" s="328"/>
      <c r="M55" s="256" t="s">
        <v>422</v>
      </c>
      <c r="N55" s="326"/>
      <c r="O55" s="327"/>
      <c r="P55" s="328"/>
      <c r="Q55" s="256" t="s">
        <v>422</v>
      </c>
    </row>
    <row r="56" spans="2:22" s="5" customFormat="1" ht="24" customHeight="1" thickBot="1" x14ac:dyDescent="0.25">
      <c r="B56" s="511"/>
      <c r="C56" s="175" t="s">
        <v>49</v>
      </c>
      <c r="D56" s="176" t="s">
        <v>376</v>
      </c>
      <c r="E56" s="204" t="s">
        <v>377</v>
      </c>
      <c r="F56" s="160" t="s">
        <v>389</v>
      </c>
      <c r="G56" s="198" t="s">
        <v>68</v>
      </c>
      <c r="H56" s="159" t="s">
        <v>68</v>
      </c>
      <c r="I56" s="244" t="s">
        <v>69</v>
      </c>
      <c r="J56" s="202"/>
      <c r="K56" s="205"/>
      <c r="L56" s="161"/>
      <c r="M56" s="257"/>
      <c r="N56" s="255"/>
      <c r="O56" s="254"/>
      <c r="P56" s="254"/>
      <c r="Q56" s="257"/>
    </row>
    <row r="57" spans="2:22" s="5" customFormat="1" ht="24" customHeight="1" x14ac:dyDescent="0.2">
      <c r="B57" s="484" t="s">
        <v>65</v>
      </c>
      <c r="C57" s="449" t="s">
        <v>48</v>
      </c>
      <c r="D57" s="450"/>
      <c r="E57" s="510"/>
      <c r="F57" s="326" t="s">
        <v>387</v>
      </c>
      <c r="G57" s="327"/>
      <c r="H57" s="328"/>
      <c r="I57" s="243" t="s">
        <v>422</v>
      </c>
      <c r="J57" s="326"/>
      <c r="K57" s="327"/>
      <c r="L57" s="328"/>
      <c r="M57" s="256" t="s">
        <v>422</v>
      </c>
      <c r="N57" s="326"/>
      <c r="O57" s="327"/>
      <c r="P57" s="328"/>
      <c r="Q57" s="256" t="s">
        <v>422</v>
      </c>
    </row>
    <row r="58" spans="2:22" s="5" customFormat="1" ht="24" customHeight="1" thickBot="1" x14ac:dyDescent="0.25">
      <c r="B58" s="512"/>
      <c r="C58" s="173" t="s">
        <v>49</v>
      </c>
      <c r="D58" s="176" t="s">
        <v>376</v>
      </c>
      <c r="E58" s="204" t="s">
        <v>377</v>
      </c>
      <c r="F58" s="162" t="s">
        <v>172</v>
      </c>
      <c r="G58" s="200" t="s">
        <v>54</v>
      </c>
      <c r="H58" s="163" t="s">
        <v>57</v>
      </c>
      <c r="I58" s="244" t="s">
        <v>69</v>
      </c>
      <c r="J58" s="203"/>
      <c r="K58" s="206"/>
      <c r="L58" s="163"/>
      <c r="M58" s="257"/>
      <c r="N58" s="258"/>
      <c r="O58" s="259"/>
      <c r="P58" s="259"/>
      <c r="Q58" s="257"/>
    </row>
    <row r="59" spans="2:22" s="5" customFormat="1" ht="24" customHeight="1" thickBot="1" x14ac:dyDescent="0.25">
      <c r="B59" s="466" t="s">
        <v>173</v>
      </c>
      <c r="C59" s="467"/>
      <c r="D59" s="467"/>
      <c r="E59" s="468"/>
      <c r="F59" s="414" t="s">
        <v>421</v>
      </c>
      <c r="G59" s="415"/>
      <c r="H59" s="415"/>
      <c r="I59" s="245" t="s">
        <v>69</v>
      </c>
      <c r="J59" s="414"/>
      <c r="K59" s="415"/>
      <c r="L59" s="416"/>
      <c r="M59" s="260" t="s">
        <v>70</v>
      </c>
      <c r="N59" s="497" t="s">
        <v>426</v>
      </c>
      <c r="O59" s="498"/>
      <c r="P59" s="498"/>
      <c r="Q59" s="261" t="s">
        <v>69</v>
      </c>
    </row>
    <row r="60" spans="2:22" s="5" customFormat="1" ht="24" customHeight="1" thickBot="1" x14ac:dyDescent="0.25">
      <c r="B60" s="466" t="s">
        <v>182</v>
      </c>
      <c r="C60" s="467"/>
      <c r="D60" s="467"/>
      <c r="E60" s="468"/>
      <c r="F60" s="305">
        <v>15</v>
      </c>
      <c r="G60" s="306"/>
      <c r="H60" s="306"/>
      <c r="I60" s="307"/>
      <c r="J60" s="305">
        <v>0</v>
      </c>
      <c r="K60" s="306"/>
      <c r="L60" s="306"/>
      <c r="M60" s="307"/>
      <c r="N60" s="329">
        <v>2</v>
      </c>
      <c r="O60" s="330"/>
      <c r="P60" s="330"/>
      <c r="Q60" s="331"/>
    </row>
    <row r="61" spans="2:22" s="5" customFormat="1" ht="24" customHeight="1" thickBot="1" x14ac:dyDescent="0.25">
      <c r="B61" s="466" t="s">
        <v>306</v>
      </c>
      <c r="C61" s="467"/>
      <c r="D61" s="467"/>
      <c r="E61" s="468"/>
      <c r="F61" s="305" t="s">
        <v>266</v>
      </c>
      <c r="G61" s="306"/>
      <c r="H61" s="307"/>
      <c r="I61" s="245" t="s">
        <v>267</v>
      </c>
      <c r="J61" s="305" t="s">
        <v>279</v>
      </c>
      <c r="K61" s="306"/>
      <c r="L61" s="307"/>
      <c r="M61" s="260" t="s">
        <v>179</v>
      </c>
      <c r="N61" s="329" t="s">
        <v>410</v>
      </c>
      <c r="O61" s="330"/>
      <c r="P61" s="330"/>
      <c r="Q61" s="260" t="s">
        <v>179</v>
      </c>
    </row>
    <row r="62" spans="2:22" s="5" customFormat="1" ht="24" customHeight="1" thickBot="1" x14ac:dyDescent="0.25">
      <c r="B62" s="507" t="s">
        <v>219</v>
      </c>
      <c r="C62" s="508"/>
      <c r="D62" s="508"/>
      <c r="E62" s="509"/>
      <c r="F62" s="305">
        <v>1</v>
      </c>
      <c r="G62" s="306"/>
      <c r="H62" s="306"/>
      <c r="I62" s="307"/>
      <c r="J62" s="305">
        <v>3</v>
      </c>
      <c r="K62" s="306"/>
      <c r="L62" s="306"/>
      <c r="M62" s="307"/>
      <c r="N62" s="262"/>
      <c r="O62" s="263">
        <v>4</v>
      </c>
      <c r="P62" s="263"/>
      <c r="Q62" s="264"/>
    </row>
    <row r="63" spans="2:22" s="5" customFormat="1" ht="24" customHeight="1" thickBot="1" x14ac:dyDescent="0.25">
      <c r="B63" s="417" t="s">
        <v>398</v>
      </c>
      <c r="C63" s="418"/>
      <c r="D63" s="418"/>
      <c r="E63" s="419"/>
      <c r="F63" s="305">
        <v>1</v>
      </c>
      <c r="G63" s="306"/>
      <c r="H63" s="306"/>
      <c r="I63" s="307"/>
      <c r="J63" s="305">
        <v>2</v>
      </c>
      <c r="K63" s="306"/>
      <c r="L63" s="306"/>
      <c r="M63" s="307"/>
      <c r="N63" s="262"/>
      <c r="O63" s="263">
        <v>3</v>
      </c>
      <c r="P63" s="263"/>
      <c r="Q63" s="264"/>
    </row>
    <row r="64" spans="2:22" s="5" customFormat="1" ht="24" customHeight="1" thickBot="1" x14ac:dyDescent="0.25">
      <c r="B64" s="417" t="s">
        <v>224</v>
      </c>
      <c r="C64" s="418"/>
      <c r="D64" s="418"/>
      <c r="E64" s="419"/>
      <c r="F64" s="457" t="s">
        <v>67</v>
      </c>
      <c r="G64" s="458"/>
      <c r="H64" s="458"/>
      <c r="I64" s="459"/>
      <c r="J64" s="457" t="s">
        <v>68</v>
      </c>
      <c r="K64" s="458"/>
      <c r="L64" s="458"/>
      <c r="M64" s="459"/>
      <c r="N64" s="265"/>
      <c r="O64" s="266" t="s">
        <v>68</v>
      </c>
      <c r="P64" s="267"/>
      <c r="Q64" s="268"/>
    </row>
    <row r="65" spans="2:17" s="5" customFormat="1" ht="24" customHeight="1" thickBot="1" x14ac:dyDescent="0.25">
      <c r="B65" s="417" t="s">
        <v>133</v>
      </c>
      <c r="C65" s="418"/>
      <c r="D65" s="418"/>
      <c r="E65" s="419"/>
      <c r="F65" s="305" t="s">
        <v>67</v>
      </c>
      <c r="G65" s="306"/>
      <c r="H65" s="306"/>
      <c r="I65" s="307"/>
      <c r="J65" s="305" t="s">
        <v>68</v>
      </c>
      <c r="K65" s="306"/>
      <c r="L65" s="306"/>
      <c r="M65" s="307"/>
      <c r="N65" s="262"/>
      <c r="O65" s="239" t="s">
        <v>67</v>
      </c>
      <c r="P65" s="263"/>
      <c r="Q65" s="264"/>
    </row>
    <row r="66" spans="2:17" s="5" customFormat="1" ht="24" customHeight="1" thickBot="1" x14ac:dyDescent="0.25">
      <c r="B66" s="417" t="s">
        <v>324</v>
      </c>
      <c r="C66" s="418"/>
      <c r="D66" s="418"/>
      <c r="E66" s="419"/>
      <c r="F66" s="305" t="s">
        <v>320</v>
      </c>
      <c r="G66" s="306"/>
      <c r="H66" s="306"/>
      <c r="I66" s="307"/>
      <c r="J66" s="305" t="s">
        <v>321</v>
      </c>
      <c r="K66" s="306"/>
      <c r="L66" s="306"/>
      <c r="M66" s="307"/>
      <c r="N66" s="262"/>
      <c r="O66" s="263" t="s">
        <v>320</v>
      </c>
      <c r="P66" s="263"/>
      <c r="Q66" s="264"/>
    </row>
    <row r="67" spans="2:17" s="5" customFormat="1" ht="24" customHeight="1" thickBot="1" x14ac:dyDescent="0.25">
      <c r="B67" s="460" t="s">
        <v>335</v>
      </c>
      <c r="C67" s="461"/>
      <c r="D67" s="461"/>
      <c r="E67" s="462"/>
      <c r="F67" s="491" t="s">
        <v>342</v>
      </c>
      <c r="G67" s="492"/>
      <c r="H67" s="493"/>
      <c r="I67" s="245" t="s">
        <v>352</v>
      </c>
      <c r="J67" s="491" t="s">
        <v>342</v>
      </c>
      <c r="K67" s="492"/>
      <c r="L67" s="493"/>
      <c r="M67" s="260"/>
      <c r="N67" s="491" t="s">
        <v>342</v>
      </c>
      <c r="O67" s="492"/>
      <c r="P67" s="493"/>
      <c r="Q67" s="260" t="s">
        <v>352</v>
      </c>
    </row>
    <row r="68" spans="2:17" s="5" customFormat="1" ht="24" customHeight="1" x14ac:dyDescent="0.2">
      <c r="B68" s="83"/>
      <c r="C68" s="83"/>
      <c r="D68" s="83"/>
      <c r="E68" s="83"/>
      <c r="F68" s="84"/>
      <c r="G68" s="84"/>
      <c r="H68" s="84"/>
      <c r="I68" s="84"/>
      <c r="J68" s="84"/>
      <c r="K68" s="84"/>
      <c r="L68" s="84"/>
      <c r="M68" s="84"/>
      <c r="N68" s="84"/>
    </row>
    <row r="69" spans="2:17" s="5" customFormat="1" ht="24" customHeight="1" x14ac:dyDescent="0.2">
      <c r="B69" s="83"/>
      <c r="C69" s="83"/>
      <c r="D69" s="83"/>
      <c r="E69" s="506" t="s">
        <v>218</v>
      </c>
      <c r="F69" s="506"/>
      <c r="G69" s="506"/>
      <c r="H69" s="506"/>
      <c r="I69" s="506"/>
      <c r="J69" s="506"/>
      <c r="K69" s="506"/>
      <c r="L69" s="506"/>
      <c r="M69" s="197"/>
      <c r="N69" s="299"/>
      <c r="O69" s="181"/>
      <c r="P69" s="181"/>
    </row>
    <row r="70" spans="2:17" ht="16.2" x14ac:dyDescent="0.2">
      <c r="E70" s="85"/>
      <c r="F70" s="85"/>
      <c r="G70" s="85"/>
      <c r="H70" s="85"/>
      <c r="I70" s="85"/>
      <c r="J70" s="85"/>
      <c r="K70" s="85"/>
      <c r="L70" s="82"/>
      <c r="M70" s="82"/>
      <c r="N70" s="82"/>
      <c r="O70" s="82"/>
      <c r="P70" s="82"/>
    </row>
    <row r="71" spans="2:17" ht="16.2" x14ac:dyDescent="0.2">
      <c r="E71" s="85"/>
      <c r="F71" s="85" t="s">
        <v>220</v>
      </c>
      <c r="G71" s="85"/>
      <c r="H71" s="85"/>
      <c r="I71" s="85"/>
      <c r="J71" s="85"/>
      <c r="K71" s="85"/>
      <c r="L71" s="82"/>
      <c r="M71" s="82"/>
      <c r="N71" s="82"/>
      <c r="O71" s="82"/>
      <c r="P71" s="82"/>
    </row>
    <row r="72" spans="2:17" ht="16.2" x14ac:dyDescent="0.2">
      <c r="E72" s="91">
        <v>1</v>
      </c>
      <c r="F72" s="85" t="s">
        <v>212</v>
      </c>
      <c r="G72" s="85"/>
      <c r="H72" s="85"/>
      <c r="I72" s="85"/>
      <c r="J72" s="85"/>
      <c r="K72" s="85"/>
      <c r="L72" s="82"/>
      <c r="M72" s="82"/>
      <c r="N72" s="82"/>
      <c r="O72" s="82"/>
      <c r="P72" s="82"/>
    </row>
    <row r="73" spans="2:17" ht="16.2" x14ac:dyDescent="0.2">
      <c r="E73" s="91">
        <v>2</v>
      </c>
      <c r="F73" s="85" t="s">
        <v>237</v>
      </c>
      <c r="G73" s="85"/>
      <c r="H73" s="85"/>
      <c r="I73" s="85"/>
      <c r="J73" s="85"/>
      <c r="K73" s="85"/>
      <c r="L73" s="82"/>
      <c r="M73" s="82"/>
      <c r="N73" s="82"/>
      <c r="O73" s="82"/>
      <c r="P73" s="82"/>
    </row>
    <row r="74" spans="2:17" ht="16.2" x14ac:dyDescent="0.2">
      <c r="E74" s="91"/>
      <c r="F74" s="85" t="s">
        <v>217</v>
      </c>
      <c r="G74" s="85"/>
      <c r="H74" s="85"/>
      <c r="I74" s="85"/>
      <c r="J74" s="85"/>
      <c r="K74" s="85"/>
      <c r="L74" s="82"/>
      <c r="M74" s="82"/>
      <c r="N74" s="82"/>
      <c r="O74" s="82"/>
      <c r="P74" s="82"/>
    </row>
    <row r="75" spans="2:17" ht="16.2" x14ac:dyDescent="0.2">
      <c r="E75" s="91">
        <v>3</v>
      </c>
      <c r="F75" s="85" t="s">
        <v>215</v>
      </c>
      <c r="G75" s="85"/>
      <c r="H75" s="85"/>
      <c r="I75" s="85"/>
      <c r="J75" s="85"/>
      <c r="K75" s="85"/>
      <c r="L75" s="82"/>
      <c r="M75" s="82"/>
      <c r="N75" s="82"/>
      <c r="O75" s="82"/>
      <c r="P75" s="82"/>
    </row>
    <row r="76" spans="2:17" ht="16.2" x14ac:dyDescent="0.2">
      <c r="E76" s="91">
        <v>4</v>
      </c>
      <c r="F76" s="85" t="s">
        <v>423</v>
      </c>
      <c r="G76" s="85"/>
      <c r="H76" s="85"/>
      <c r="I76" s="85"/>
      <c r="J76" s="85"/>
      <c r="K76" s="85"/>
      <c r="L76" s="82"/>
      <c r="M76" s="82"/>
      <c r="N76" s="82"/>
      <c r="O76" s="82"/>
      <c r="P76" s="82"/>
    </row>
    <row r="77" spans="2:17" ht="16.2" x14ac:dyDescent="0.2">
      <c r="E77" s="85"/>
      <c r="F77" s="85" t="s">
        <v>424</v>
      </c>
      <c r="G77" s="85"/>
      <c r="H77" s="85"/>
      <c r="I77" s="85"/>
      <c r="J77" s="85"/>
      <c r="K77" s="85"/>
      <c r="L77" s="82"/>
      <c r="M77" s="82"/>
      <c r="N77" s="82"/>
      <c r="O77" s="82"/>
      <c r="P77" s="82"/>
    </row>
    <row r="78" spans="2:17" ht="16.2" x14ac:dyDescent="0.2">
      <c r="E78" s="91">
        <v>5</v>
      </c>
      <c r="F78" s="85" t="s">
        <v>214</v>
      </c>
      <c r="G78" s="85"/>
      <c r="H78" s="85"/>
      <c r="I78" s="85"/>
      <c r="J78" s="85"/>
      <c r="K78" s="85"/>
      <c r="L78" s="82"/>
      <c r="M78" s="82"/>
      <c r="N78" s="82"/>
      <c r="O78" s="82"/>
      <c r="P78" s="82"/>
    </row>
    <row r="79" spans="2:17" ht="16.2" x14ac:dyDescent="0.2">
      <c r="E79" s="85" t="s">
        <v>213</v>
      </c>
      <c r="F79" s="85"/>
      <c r="G79" s="85"/>
      <c r="H79" s="85"/>
      <c r="I79" s="85"/>
      <c r="J79" s="85"/>
      <c r="K79" s="85"/>
      <c r="L79" s="82"/>
      <c r="M79" s="82"/>
      <c r="N79" s="82"/>
      <c r="O79" s="82"/>
      <c r="P79" s="82"/>
    </row>
    <row r="80" spans="2:17" ht="16.2" x14ac:dyDescent="0.2">
      <c r="E80" s="85"/>
      <c r="F80" s="85"/>
      <c r="G80" s="85"/>
      <c r="H80" s="85"/>
      <c r="I80" s="85"/>
      <c r="J80" s="85"/>
      <c r="K80" s="85"/>
      <c r="L80" s="82"/>
      <c r="M80" s="82"/>
      <c r="N80" s="82"/>
      <c r="O80" s="82"/>
      <c r="P80" s="82"/>
    </row>
    <row r="81" spans="9:9" x14ac:dyDescent="0.2">
      <c r="I81" s="1"/>
    </row>
    <row r="82" spans="9:9" x14ac:dyDescent="0.2">
      <c r="I82" s="1"/>
    </row>
    <row r="83" spans="9:9" x14ac:dyDescent="0.2">
      <c r="I83" s="1"/>
    </row>
    <row r="84" spans="9:9" x14ac:dyDescent="0.2">
      <c r="I84" s="1"/>
    </row>
    <row r="85" spans="9:9" x14ac:dyDescent="0.2">
      <c r="I85" s="1"/>
    </row>
    <row r="86" spans="9:9" x14ac:dyDescent="0.2">
      <c r="I86" s="1"/>
    </row>
    <row r="87" spans="9:9" x14ac:dyDescent="0.2">
      <c r="I87" s="1"/>
    </row>
    <row r="88" spans="9:9" x14ac:dyDescent="0.2">
      <c r="I88" s="1"/>
    </row>
    <row r="89" spans="9:9" x14ac:dyDescent="0.2">
      <c r="I89" s="1"/>
    </row>
    <row r="90" spans="9:9" x14ac:dyDescent="0.2">
      <c r="I90" s="1"/>
    </row>
    <row r="91" spans="9:9" x14ac:dyDescent="0.2">
      <c r="I91" s="1"/>
    </row>
    <row r="92" spans="9:9" x14ac:dyDescent="0.2">
      <c r="I92" s="1"/>
    </row>
    <row r="93" spans="9:9" x14ac:dyDescent="0.2">
      <c r="I93" s="1"/>
    </row>
    <row r="94" spans="9:9" x14ac:dyDescent="0.2">
      <c r="I94" s="1"/>
    </row>
    <row r="95" spans="9:9" x14ac:dyDescent="0.2">
      <c r="I95" s="1"/>
    </row>
    <row r="96" spans="9:9" x14ac:dyDescent="0.2">
      <c r="I96" s="1"/>
    </row>
    <row r="97" spans="9:9" x14ac:dyDescent="0.2">
      <c r="I97" s="1"/>
    </row>
    <row r="98" spans="9:9" x14ac:dyDescent="0.2">
      <c r="I98" s="1"/>
    </row>
    <row r="99" spans="9:9" x14ac:dyDescent="0.2">
      <c r="I99" s="1"/>
    </row>
    <row r="100" spans="9:9" x14ac:dyDescent="0.2">
      <c r="I100" s="1"/>
    </row>
    <row r="101" spans="9:9" x14ac:dyDescent="0.2">
      <c r="I101" s="1"/>
    </row>
    <row r="102" spans="9:9" x14ac:dyDescent="0.2">
      <c r="I102" s="1"/>
    </row>
    <row r="103" spans="9:9" x14ac:dyDescent="0.2">
      <c r="I103" s="1"/>
    </row>
    <row r="104" spans="9:9" x14ac:dyDescent="0.2">
      <c r="I104" s="1"/>
    </row>
    <row r="105" spans="9:9" x14ac:dyDescent="0.2">
      <c r="I105" s="1"/>
    </row>
    <row r="106" spans="9:9" x14ac:dyDescent="0.2">
      <c r="I106" s="1"/>
    </row>
    <row r="107" spans="9:9" x14ac:dyDescent="0.2">
      <c r="I107" s="1"/>
    </row>
    <row r="108" spans="9:9" x14ac:dyDescent="0.2">
      <c r="I108" s="1"/>
    </row>
    <row r="109" spans="9:9" x14ac:dyDescent="0.2">
      <c r="I109" s="1"/>
    </row>
    <row r="110" spans="9:9" x14ac:dyDescent="0.2">
      <c r="I110" s="1"/>
    </row>
    <row r="111" spans="9:9" x14ac:dyDescent="0.2">
      <c r="I111" s="1"/>
    </row>
    <row r="112" spans="9:9" x14ac:dyDescent="0.2">
      <c r="I112" s="1"/>
    </row>
    <row r="113" spans="9:9" x14ac:dyDescent="0.2">
      <c r="I113" s="1"/>
    </row>
    <row r="114" spans="9:9" x14ac:dyDescent="0.2">
      <c r="I114" s="1"/>
    </row>
    <row r="115" spans="9:9" x14ac:dyDescent="0.2">
      <c r="I115" s="1"/>
    </row>
    <row r="116" spans="9:9" x14ac:dyDescent="0.2">
      <c r="I116" s="1"/>
    </row>
    <row r="117" spans="9:9" x14ac:dyDescent="0.2">
      <c r="I117" s="1"/>
    </row>
    <row r="118" spans="9:9" x14ac:dyDescent="0.2">
      <c r="I118" s="1"/>
    </row>
    <row r="119" spans="9:9" x14ac:dyDescent="0.2">
      <c r="I119" s="1"/>
    </row>
    <row r="120" spans="9:9" x14ac:dyDescent="0.2">
      <c r="I120" s="1"/>
    </row>
    <row r="121" spans="9:9" x14ac:dyDescent="0.2">
      <c r="I121" s="1"/>
    </row>
    <row r="122" spans="9:9" x14ac:dyDescent="0.2">
      <c r="I122" s="1"/>
    </row>
    <row r="123" spans="9:9" x14ac:dyDescent="0.2">
      <c r="I123" s="1"/>
    </row>
    <row r="124" spans="9:9" x14ac:dyDescent="0.2">
      <c r="I124" s="1"/>
    </row>
    <row r="125" spans="9:9" x14ac:dyDescent="0.2">
      <c r="I125" s="1"/>
    </row>
    <row r="126" spans="9:9" x14ac:dyDescent="0.2">
      <c r="I126" s="1"/>
    </row>
    <row r="127" spans="9:9" x14ac:dyDescent="0.2">
      <c r="I127" s="1"/>
    </row>
    <row r="128" spans="9:9" x14ac:dyDescent="0.2">
      <c r="I128" s="1"/>
    </row>
    <row r="129" spans="9:9" x14ac:dyDescent="0.2">
      <c r="I129" s="1"/>
    </row>
    <row r="130" spans="9:9" x14ac:dyDescent="0.2">
      <c r="I130" s="1"/>
    </row>
    <row r="131" spans="9:9" x14ac:dyDescent="0.2">
      <c r="I131" s="1"/>
    </row>
    <row r="132" spans="9:9" x14ac:dyDescent="0.2">
      <c r="I132" s="1"/>
    </row>
    <row r="133" spans="9:9" x14ac:dyDescent="0.2">
      <c r="I133" s="1"/>
    </row>
    <row r="134" spans="9:9" x14ac:dyDescent="0.2">
      <c r="I134" s="1"/>
    </row>
    <row r="135" spans="9:9" x14ac:dyDescent="0.2">
      <c r="I135" s="1"/>
    </row>
    <row r="136" spans="9:9" x14ac:dyDescent="0.2">
      <c r="I136" s="1"/>
    </row>
    <row r="137" spans="9:9" x14ac:dyDescent="0.2">
      <c r="I137" s="1"/>
    </row>
    <row r="138" spans="9:9" x14ac:dyDescent="0.2">
      <c r="I138" s="1"/>
    </row>
    <row r="139" spans="9:9" x14ac:dyDescent="0.2">
      <c r="I139" s="1"/>
    </row>
    <row r="140" spans="9:9" x14ac:dyDescent="0.2">
      <c r="I140" s="1"/>
    </row>
    <row r="141" spans="9:9" x14ac:dyDescent="0.2">
      <c r="I141" s="1"/>
    </row>
    <row r="142" spans="9:9" x14ac:dyDescent="0.2">
      <c r="I142" s="1"/>
    </row>
    <row r="143" spans="9:9" x14ac:dyDescent="0.2">
      <c r="I143" s="1"/>
    </row>
    <row r="144" spans="9:9" x14ac:dyDescent="0.2">
      <c r="I144" s="1"/>
    </row>
    <row r="145" spans="9:9" x14ac:dyDescent="0.2">
      <c r="I145" s="1"/>
    </row>
    <row r="146" spans="9:9" x14ac:dyDescent="0.2">
      <c r="I146" s="1"/>
    </row>
    <row r="147" spans="9:9" x14ac:dyDescent="0.2">
      <c r="I147" s="1"/>
    </row>
    <row r="148" spans="9:9" x14ac:dyDescent="0.2">
      <c r="I148" s="1"/>
    </row>
    <row r="149" spans="9:9" x14ac:dyDescent="0.2">
      <c r="I149" s="1"/>
    </row>
    <row r="150" spans="9:9" x14ac:dyDescent="0.2">
      <c r="I150" s="1"/>
    </row>
    <row r="151" spans="9:9" x14ac:dyDescent="0.2">
      <c r="I151" s="1"/>
    </row>
    <row r="152" spans="9:9" x14ac:dyDescent="0.2">
      <c r="I152" s="1"/>
    </row>
    <row r="153" spans="9:9" x14ac:dyDescent="0.2">
      <c r="I153" s="1"/>
    </row>
    <row r="154" spans="9:9" x14ac:dyDescent="0.2">
      <c r="I154" s="1"/>
    </row>
    <row r="155" spans="9:9" x14ac:dyDescent="0.2">
      <c r="I155" s="1"/>
    </row>
    <row r="156" spans="9:9" x14ac:dyDescent="0.2">
      <c r="I156" s="1"/>
    </row>
    <row r="157" spans="9:9" x14ac:dyDescent="0.2">
      <c r="I157" s="1"/>
    </row>
    <row r="158" spans="9:9" x14ac:dyDescent="0.2">
      <c r="I158" s="1"/>
    </row>
    <row r="159" spans="9:9" x14ac:dyDescent="0.2">
      <c r="I159" s="1"/>
    </row>
    <row r="160" spans="9:9" x14ac:dyDescent="0.2">
      <c r="I160" s="1"/>
    </row>
    <row r="161" spans="9:9" x14ac:dyDescent="0.2">
      <c r="I161" s="1"/>
    </row>
    <row r="162" spans="9:9" x14ac:dyDescent="0.2">
      <c r="I162" s="1"/>
    </row>
    <row r="163" spans="9:9" x14ac:dyDescent="0.2">
      <c r="I163" s="1"/>
    </row>
    <row r="164" spans="9:9" x14ac:dyDescent="0.2">
      <c r="I164" s="1"/>
    </row>
    <row r="165" spans="9:9" x14ac:dyDescent="0.2">
      <c r="I165" s="1"/>
    </row>
    <row r="166" spans="9:9" x14ac:dyDescent="0.2">
      <c r="I166" s="1"/>
    </row>
    <row r="167" spans="9:9" x14ac:dyDescent="0.2">
      <c r="I167" s="1"/>
    </row>
    <row r="168" spans="9:9" x14ac:dyDescent="0.2">
      <c r="I168" s="1"/>
    </row>
    <row r="169" spans="9:9" x14ac:dyDescent="0.2">
      <c r="I169" s="1"/>
    </row>
    <row r="170" spans="9:9" x14ac:dyDescent="0.2">
      <c r="I170" s="1"/>
    </row>
    <row r="171" spans="9:9" x14ac:dyDescent="0.2">
      <c r="I171" s="1"/>
    </row>
    <row r="172" spans="9:9" x14ac:dyDescent="0.2">
      <c r="I172" s="1"/>
    </row>
    <row r="173" spans="9:9" x14ac:dyDescent="0.2">
      <c r="I173" s="1"/>
    </row>
    <row r="174" spans="9:9" x14ac:dyDescent="0.2">
      <c r="I174" s="1"/>
    </row>
    <row r="175" spans="9:9" x14ac:dyDescent="0.2">
      <c r="I175" s="1"/>
    </row>
    <row r="176" spans="9:9" x14ac:dyDescent="0.2">
      <c r="I176" s="1"/>
    </row>
    <row r="177" spans="9:9" x14ac:dyDescent="0.2">
      <c r="I177" s="1"/>
    </row>
    <row r="178" spans="9:9" x14ac:dyDescent="0.2">
      <c r="I178" s="1"/>
    </row>
    <row r="179" spans="9:9" x14ac:dyDescent="0.2">
      <c r="I179" s="1"/>
    </row>
    <row r="180" spans="9:9" x14ac:dyDescent="0.2">
      <c r="I180" s="1"/>
    </row>
    <row r="181" spans="9:9" x14ac:dyDescent="0.2">
      <c r="I181" s="1"/>
    </row>
    <row r="182" spans="9:9" x14ac:dyDescent="0.2">
      <c r="I182" s="1"/>
    </row>
    <row r="183" spans="9:9" x14ac:dyDescent="0.2">
      <c r="I183" s="1"/>
    </row>
    <row r="184" spans="9:9" x14ac:dyDescent="0.2">
      <c r="I184" s="1"/>
    </row>
    <row r="185" spans="9:9" x14ac:dyDescent="0.2">
      <c r="I185" s="1"/>
    </row>
    <row r="186" spans="9:9" x14ac:dyDescent="0.2">
      <c r="I186" s="1"/>
    </row>
    <row r="187" spans="9:9" x14ac:dyDescent="0.2">
      <c r="I187" s="1"/>
    </row>
    <row r="188" spans="9:9" x14ac:dyDescent="0.2">
      <c r="I188" s="1"/>
    </row>
    <row r="189" spans="9:9" x14ac:dyDescent="0.2">
      <c r="I189" s="1"/>
    </row>
    <row r="190" spans="9:9" x14ac:dyDescent="0.2">
      <c r="I190" s="1"/>
    </row>
    <row r="191" spans="9:9" x14ac:dyDescent="0.2">
      <c r="I191" s="1"/>
    </row>
    <row r="192" spans="9:9" x14ac:dyDescent="0.2">
      <c r="I192" s="1"/>
    </row>
    <row r="193" spans="9:9" x14ac:dyDescent="0.2">
      <c r="I193" s="1"/>
    </row>
    <row r="194" spans="9:9" x14ac:dyDescent="0.2">
      <c r="I194" s="1"/>
    </row>
    <row r="195" spans="9:9" x14ac:dyDescent="0.2">
      <c r="I195" s="1"/>
    </row>
    <row r="196" spans="9:9" x14ac:dyDescent="0.2">
      <c r="I196" s="1"/>
    </row>
    <row r="197" spans="9:9" x14ac:dyDescent="0.2">
      <c r="I197" s="1"/>
    </row>
    <row r="198" spans="9:9" x14ac:dyDescent="0.2">
      <c r="I198" s="1"/>
    </row>
    <row r="199" spans="9:9" x14ac:dyDescent="0.2">
      <c r="I199" s="1"/>
    </row>
    <row r="200" spans="9:9" x14ac:dyDescent="0.2">
      <c r="I200" s="1"/>
    </row>
    <row r="201" spans="9:9" x14ac:dyDescent="0.2">
      <c r="I201" s="1"/>
    </row>
    <row r="202" spans="9:9" x14ac:dyDescent="0.2">
      <c r="I202" s="1"/>
    </row>
    <row r="203" spans="9:9" x14ac:dyDescent="0.2">
      <c r="I203" s="1"/>
    </row>
    <row r="204" spans="9:9" x14ac:dyDescent="0.2">
      <c r="I204" s="1"/>
    </row>
    <row r="205" spans="9:9" x14ac:dyDescent="0.2">
      <c r="I205" s="1"/>
    </row>
    <row r="206" spans="9:9" x14ac:dyDescent="0.2">
      <c r="I206" s="1"/>
    </row>
    <row r="207" spans="9:9" x14ac:dyDescent="0.2">
      <c r="I207" s="1"/>
    </row>
    <row r="208" spans="9:9" x14ac:dyDescent="0.2">
      <c r="I208" s="1"/>
    </row>
    <row r="209" spans="9:9" x14ac:dyDescent="0.2">
      <c r="I209" s="1"/>
    </row>
    <row r="210" spans="9:9" x14ac:dyDescent="0.2">
      <c r="I210" s="1"/>
    </row>
    <row r="211" spans="9:9" x14ac:dyDescent="0.2">
      <c r="I211" s="1"/>
    </row>
    <row r="212" spans="9:9" x14ac:dyDescent="0.2">
      <c r="I212" s="1"/>
    </row>
    <row r="213" spans="9:9" x14ac:dyDescent="0.2">
      <c r="I213" s="1"/>
    </row>
    <row r="214" spans="9:9" x14ac:dyDescent="0.2">
      <c r="I214" s="1"/>
    </row>
    <row r="215" spans="9:9" x14ac:dyDescent="0.2">
      <c r="I215" s="1"/>
    </row>
    <row r="216" spans="9:9" x14ac:dyDescent="0.2">
      <c r="I216" s="1"/>
    </row>
    <row r="217" spans="9:9" x14ac:dyDescent="0.2">
      <c r="I217" s="1"/>
    </row>
    <row r="218" spans="9:9" x14ac:dyDescent="0.2">
      <c r="I218" s="1"/>
    </row>
    <row r="219" spans="9:9" x14ac:dyDescent="0.2">
      <c r="I219" s="1"/>
    </row>
    <row r="220" spans="9:9" x14ac:dyDescent="0.2">
      <c r="I220" s="1"/>
    </row>
    <row r="221" spans="9:9" x14ac:dyDescent="0.2">
      <c r="I221" s="1"/>
    </row>
    <row r="222" spans="9:9" x14ac:dyDescent="0.2">
      <c r="I222" s="1"/>
    </row>
    <row r="223" spans="9:9" x14ac:dyDescent="0.2">
      <c r="I223" s="1"/>
    </row>
    <row r="224" spans="9:9" x14ac:dyDescent="0.2">
      <c r="I224" s="1"/>
    </row>
    <row r="225" spans="9:9" x14ac:dyDescent="0.2">
      <c r="I225" s="1"/>
    </row>
    <row r="226" spans="9:9" x14ac:dyDescent="0.2">
      <c r="I226" s="1"/>
    </row>
    <row r="227" spans="9:9" x14ac:dyDescent="0.2">
      <c r="I227" s="1"/>
    </row>
    <row r="228" spans="9:9" x14ac:dyDescent="0.2">
      <c r="I228" s="1"/>
    </row>
    <row r="229" spans="9:9" x14ac:dyDescent="0.2">
      <c r="I229" s="1"/>
    </row>
    <row r="230" spans="9:9" x14ac:dyDescent="0.2">
      <c r="I230" s="1"/>
    </row>
    <row r="231" spans="9:9" x14ac:dyDescent="0.2">
      <c r="I231" s="1"/>
    </row>
    <row r="232" spans="9:9" x14ac:dyDescent="0.2">
      <c r="I232" s="1"/>
    </row>
    <row r="233" spans="9:9" x14ac:dyDescent="0.2">
      <c r="I233" s="1"/>
    </row>
    <row r="234" spans="9:9" x14ac:dyDescent="0.2">
      <c r="I234" s="1"/>
    </row>
    <row r="235" spans="9:9" x14ac:dyDescent="0.2">
      <c r="I235" s="1"/>
    </row>
    <row r="236" spans="9:9" x14ac:dyDescent="0.2">
      <c r="I236" s="1"/>
    </row>
    <row r="237" spans="9:9" x14ac:dyDescent="0.2">
      <c r="I237" s="1"/>
    </row>
    <row r="238" spans="9:9" x14ac:dyDescent="0.2">
      <c r="I238" s="1"/>
    </row>
    <row r="239" spans="9:9" x14ac:dyDescent="0.2">
      <c r="I239" s="1"/>
    </row>
    <row r="240" spans="9:9" x14ac:dyDescent="0.2">
      <c r="I240" s="1"/>
    </row>
    <row r="241" spans="9:9" x14ac:dyDescent="0.2">
      <c r="I241" s="1"/>
    </row>
    <row r="242" spans="9:9" x14ac:dyDescent="0.2">
      <c r="I242" s="1"/>
    </row>
    <row r="243" spans="9:9" x14ac:dyDescent="0.2">
      <c r="I243" s="1"/>
    </row>
    <row r="244" spans="9:9" x14ac:dyDescent="0.2">
      <c r="I244" s="1"/>
    </row>
    <row r="245" spans="9:9" x14ac:dyDescent="0.2">
      <c r="I245" s="1"/>
    </row>
    <row r="246" spans="9:9" x14ac:dyDescent="0.2">
      <c r="I246" s="1"/>
    </row>
    <row r="247" spans="9:9" x14ac:dyDescent="0.2">
      <c r="I247" s="1"/>
    </row>
    <row r="248" spans="9:9" x14ac:dyDescent="0.2">
      <c r="I248" s="1"/>
    </row>
    <row r="249" spans="9:9" x14ac:dyDescent="0.2">
      <c r="I249" s="1"/>
    </row>
    <row r="250" spans="9:9" x14ac:dyDescent="0.2">
      <c r="I250" s="1"/>
    </row>
    <row r="251" spans="9:9" x14ac:dyDescent="0.2">
      <c r="I251" s="1"/>
    </row>
    <row r="252" spans="9:9" x14ac:dyDescent="0.2">
      <c r="I252" s="1"/>
    </row>
    <row r="253" spans="9:9" x14ac:dyDescent="0.2">
      <c r="I253" s="1"/>
    </row>
    <row r="254" spans="9:9" x14ac:dyDescent="0.2">
      <c r="I254" s="1"/>
    </row>
    <row r="255" spans="9:9" x14ac:dyDescent="0.2">
      <c r="I255" s="1"/>
    </row>
    <row r="256" spans="9:9" x14ac:dyDescent="0.2">
      <c r="I256" s="1"/>
    </row>
    <row r="257" spans="9:9" x14ac:dyDescent="0.2">
      <c r="I257" s="1"/>
    </row>
    <row r="258" spans="9:9" x14ac:dyDescent="0.2">
      <c r="I258" s="1"/>
    </row>
    <row r="259" spans="9:9" x14ac:dyDescent="0.2">
      <c r="I259" s="1"/>
    </row>
    <row r="260" spans="9:9" x14ac:dyDescent="0.2">
      <c r="I260" s="1"/>
    </row>
    <row r="261" spans="9:9" x14ac:dyDescent="0.2">
      <c r="I261" s="1"/>
    </row>
    <row r="262" spans="9:9" x14ac:dyDescent="0.2">
      <c r="I262" s="1"/>
    </row>
    <row r="263" spans="9:9" x14ac:dyDescent="0.2">
      <c r="I263" s="1"/>
    </row>
    <row r="264" spans="9:9" x14ac:dyDescent="0.2">
      <c r="I264" s="1"/>
    </row>
    <row r="265" spans="9:9" x14ac:dyDescent="0.2">
      <c r="I265" s="1"/>
    </row>
    <row r="266" spans="9:9" x14ac:dyDescent="0.2">
      <c r="I266" s="1"/>
    </row>
    <row r="267" spans="9:9" x14ac:dyDescent="0.2">
      <c r="I267" s="1"/>
    </row>
    <row r="268" spans="9:9" x14ac:dyDescent="0.2">
      <c r="I268" s="1"/>
    </row>
    <row r="269" spans="9:9" x14ac:dyDescent="0.2">
      <c r="I269" s="1"/>
    </row>
    <row r="270" spans="9:9" x14ac:dyDescent="0.2">
      <c r="I270" s="1"/>
    </row>
    <row r="271" spans="9:9" x14ac:dyDescent="0.2">
      <c r="I271" s="1"/>
    </row>
    <row r="272" spans="9:9" x14ac:dyDescent="0.2">
      <c r="I272" s="1"/>
    </row>
    <row r="273" spans="9:9" x14ac:dyDescent="0.2">
      <c r="I273" s="1"/>
    </row>
    <row r="274" spans="9:9" x14ac:dyDescent="0.2">
      <c r="I274" s="1"/>
    </row>
    <row r="275" spans="9:9" x14ac:dyDescent="0.2">
      <c r="I275" s="1"/>
    </row>
    <row r="276" spans="9:9" x14ac:dyDescent="0.2">
      <c r="I276" s="1"/>
    </row>
    <row r="277" spans="9:9" x14ac:dyDescent="0.2">
      <c r="I277" s="1"/>
    </row>
    <row r="278" spans="9:9" x14ac:dyDescent="0.2">
      <c r="I278" s="1"/>
    </row>
    <row r="279" spans="9:9" x14ac:dyDescent="0.2">
      <c r="I279" s="1"/>
    </row>
    <row r="280" spans="9:9" x14ac:dyDescent="0.2">
      <c r="I280" s="1"/>
    </row>
    <row r="281" spans="9:9" x14ac:dyDescent="0.2">
      <c r="I281" s="1"/>
    </row>
    <row r="282" spans="9:9" x14ac:dyDescent="0.2">
      <c r="I282" s="1"/>
    </row>
    <row r="283" spans="9:9" x14ac:dyDescent="0.2">
      <c r="I283" s="1"/>
    </row>
    <row r="284" spans="9:9" x14ac:dyDescent="0.2">
      <c r="I284" s="1"/>
    </row>
    <row r="285" spans="9:9" x14ac:dyDescent="0.2">
      <c r="I285" s="1"/>
    </row>
    <row r="286" spans="9:9" x14ac:dyDescent="0.2">
      <c r="I286" s="1"/>
    </row>
    <row r="287" spans="9:9" x14ac:dyDescent="0.2">
      <c r="I287" s="1"/>
    </row>
    <row r="288" spans="9:9" x14ac:dyDescent="0.2">
      <c r="I288" s="1"/>
    </row>
    <row r="289" spans="9:9" x14ac:dyDescent="0.2">
      <c r="I289" s="1"/>
    </row>
    <row r="290" spans="9:9" x14ac:dyDescent="0.2">
      <c r="I290" s="1"/>
    </row>
    <row r="291" spans="9:9" x14ac:dyDescent="0.2">
      <c r="I291" s="1"/>
    </row>
    <row r="292" spans="9:9" x14ac:dyDescent="0.2">
      <c r="I292" s="1"/>
    </row>
    <row r="293" spans="9:9" x14ac:dyDescent="0.2">
      <c r="I293" s="1"/>
    </row>
    <row r="294" spans="9:9" x14ac:dyDescent="0.2">
      <c r="I294" s="1"/>
    </row>
    <row r="295" spans="9:9" x14ac:dyDescent="0.2">
      <c r="I295" s="1"/>
    </row>
    <row r="296" spans="9:9" x14ac:dyDescent="0.2">
      <c r="I296" s="1"/>
    </row>
    <row r="297" spans="9:9" x14ac:dyDescent="0.2">
      <c r="I297" s="1"/>
    </row>
    <row r="298" spans="9:9" x14ac:dyDescent="0.2">
      <c r="I298" s="1"/>
    </row>
    <row r="299" spans="9:9" x14ac:dyDescent="0.2">
      <c r="I299" s="1"/>
    </row>
    <row r="300" spans="9:9" x14ac:dyDescent="0.2">
      <c r="I300" s="1"/>
    </row>
    <row r="301" spans="9:9" x14ac:dyDescent="0.2">
      <c r="I301" s="1"/>
    </row>
    <row r="302" spans="9:9" x14ac:dyDescent="0.2">
      <c r="I302" s="1"/>
    </row>
    <row r="303" spans="9:9" x14ac:dyDescent="0.2">
      <c r="I303" s="1"/>
    </row>
    <row r="304" spans="9:9" x14ac:dyDescent="0.2">
      <c r="I304" s="1"/>
    </row>
    <row r="305" spans="9:9" x14ac:dyDescent="0.2">
      <c r="I305" s="1"/>
    </row>
    <row r="306" spans="9:9" x14ac:dyDescent="0.2">
      <c r="I306" s="1"/>
    </row>
    <row r="307" spans="9:9" x14ac:dyDescent="0.2">
      <c r="I307" s="1"/>
    </row>
    <row r="308" spans="9:9" x14ac:dyDescent="0.2">
      <c r="I308" s="1"/>
    </row>
    <row r="309" spans="9:9" x14ac:dyDescent="0.2">
      <c r="I309" s="1"/>
    </row>
    <row r="310" spans="9:9" x14ac:dyDescent="0.2">
      <c r="I310" s="1"/>
    </row>
    <row r="311" spans="9:9" x14ac:dyDescent="0.2">
      <c r="I311" s="1"/>
    </row>
    <row r="312" spans="9:9" x14ac:dyDescent="0.2">
      <c r="I312" s="1"/>
    </row>
    <row r="313" spans="9:9" x14ac:dyDescent="0.2">
      <c r="I313" s="1"/>
    </row>
    <row r="314" spans="9:9" x14ac:dyDescent="0.2">
      <c r="I314" s="1"/>
    </row>
    <row r="315" spans="9:9" x14ac:dyDescent="0.2">
      <c r="I315" s="1"/>
    </row>
    <row r="316" spans="9:9" x14ac:dyDescent="0.2">
      <c r="I316" s="1"/>
    </row>
    <row r="317" spans="9:9" x14ac:dyDescent="0.2">
      <c r="I317" s="1"/>
    </row>
    <row r="318" spans="9:9" x14ac:dyDescent="0.2">
      <c r="I318" s="1"/>
    </row>
    <row r="319" spans="9:9" x14ac:dyDescent="0.2">
      <c r="I319" s="1"/>
    </row>
    <row r="320" spans="9:9" x14ac:dyDescent="0.2">
      <c r="I320" s="1"/>
    </row>
    <row r="321" spans="9:9" x14ac:dyDescent="0.2">
      <c r="I321" s="1"/>
    </row>
    <row r="322" spans="9:9" x14ac:dyDescent="0.2">
      <c r="I322" s="1"/>
    </row>
    <row r="323" spans="9:9" x14ac:dyDescent="0.2">
      <c r="I323" s="1"/>
    </row>
    <row r="324" spans="9:9" x14ac:dyDescent="0.2">
      <c r="I324" s="1"/>
    </row>
    <row r="325" spans="9:9" x14ac:dyDescent="0.2">
      <c r="I325" s="1"/>
    </row>
    <row r="326" spans="9:9" x14ac:dyDescent="0.2">
      <c r="I326" s="1"/>
    </row>
    <row r="327" spans="9:9" x14ac:dyDescent="0.2">
      <c r="I327" s="1"/>
    </row>
    <row r="328" spans="9:9" x14ac:dyDescent="0.2">
      <c r="I328" s="1"/>
    </row>
    <row r="329" spans="9:9" x14ac:dyDescent="0.2">
      <c r="I329" s="1"/>
    </row>
    <row r="330" spans="9:9" x14ac:dyDescent="0.2">
      <c r="I330" s="1"/>
    </row>
    <row r="331" spans="9:9" x14ac:dyDescent="0.2">
      <c r="I331" s="1"/>
    </row>
    <row r="332" spans="9:9" x14ac:dyDescent="0.2">
      <c r="I332" s="1"/>
    </row>
    <row r="333" spans="9:9" x14ac:dyDescent="0.2">
      <c r="I333" s="1"/>
    </row>
    <row r="334" spans="9:9" x14ac:dyDescent="0.2">
      <c r="I334" s="1"/>
    </row>
    <row r="335" spans="9:9" x14ac:dyDescent="0.2">
      <c r="I335" s="1"/>
    </row>
    <row r="336" spans="9:9" x14ac:dyDescent="0.2">
      <c r="I336" s="1"/>
    </row>
    <row r="337" spans="9:9" x14ac:dyDescent="0.2">
      <c r="I337" s="1"/>
    </row>
    <row r="338" spans="9:9" x14ac:dyDescent="0.2">
      <c r="I338" s="1"/>
    </row>
    <row r="339" spans="9:9" x14ac:dyDescent="0.2">
      <c r="I339" s="1"/>
    </row>
    <row r="340" spans="9:9" x14ac:dyDescent="0.2">
      <c r="I340" s="1"/>
    </row>
    <row r="341" spans="9:9" x14ac:dyDescent="0.2">
      <c r="I341" s="1"/>
    </row>
    <row r="342" spans="9:9" x14ac:dyDescent="0.2">
      <c r="I342" s="1"/>
    </row>
    <row r="343" spans="9:9" x14ac:dyDescent="0.2">
      <c r="I343" s="1"/>
    </row>
    <row r="344" spans="9:9" x14ac:dyDescent="0.2">
      <c r="I344" s="1"/>
    </row>
    <row r="345" spans="9:9" x14ac:dyDescent="0.2">
      <c r="I345" s="1"/>
    </row>
    <row r="346" spans="9:9" x14ac:dyDescent="0.2">
      <c r="I346" s="1"/>
    </row>
    <row r="347" spans="9:9" x14ac:dyDescent="0.2">
      <c r="I347" s="1"/>
    </row>
    <row r="348" spans="9:9" x14ac:dyDescent="0.2">
      <c r="I348" s="1"/>
    </row>
    <row r="349" spans="9:9" x14ac:dyDescent="0.2">
      <c r="I349" s="1"/>
    </row>
    <row r="350" spans="9:9" x14ac:dyDescent="0.2">
      <c r="I350" s="1"/>
    </row>
    <row r="351" spans="9:9" x14ac:dyDescent="0.2">
      <c r="I351" s="1"/>
    </row>
    <row r="352" spans="9:9" x14ac:dyDescent="0.2">
      <c r="I352" s="1"/>
    </row>
    <row r="353" spans="9:9" x14ac:dyDescent="0.2">
      <c r="I353" s="1"/>
    </row>
    <row r="354" spans="9:9" x14ac:dyDescent="0.2">
      <c r="I354" s="1"/>
    </row>
    <row r="355" spans="9:9" x14ac:dyDescent="0.2">
      <c r="I355" s="1"/>
    </row>
    <row r="356" spans="9:9" x14ac:dyDescent="0.2">
      <c r="I356" s="1"/>
    </row>
    <row r="357" spans="9:9" x14ac:dyDescent="0.2">
      <c r="I357" s="1"/>
    </row>
    <row r="358" spans="9:9" x14ac:dyDescent="0.2">
      <c r="I358" s="1"/>
    </row>
    <row r="359" spans="9:9" x14ac:dyDescent="0.2">
      <c r="I359" s="1"/>
    </row>
    <row r="360" spans="9:9" x14ac:dyDescent="0.2">
      <c r="I360" s="1"/>
    </row>
    <row r="361" spans="9:9" x14ac:dyDescent="0.2">
      <c r="I361" s="1"/>
    </row>
    <row r="362" spans="9:9" x14ac:dyDescent="0.2">
      <c r="I362" s="1"/>
    </row>
    <row r="363" spans="9:9" x14ac:dyDescent="0.2">
      <c r="I363" s="1"/>
    </row>
    <row r="364" spans="9:9" x14ac:dyDescent="0.2">
      <c r="I364" s="1"/>
    </row>
    <row r="365" spans="9:9" x14ac:dyDescent="0.2">
      <c r="I365" s="1"/>
    </row>
    <row r="366" spans="9:9" x14ac:dyDescent="0.2">
      <c r="I366" s="1"/>
    </row>
    <row r="367" spans="9:9" x14ac:dyDescent="0.2">
      <c r="I367" s="1"/>
    </row>
    <row r="368" spans="9:9" x14ac:dyDescent="0.2">
      <c r="I368" s="1"/>
    </row>
    <row r="369" spans="9:9" x14ac:dyDescent="0.2">
      <c r="I369" s="1"/>
    </row>
    <row r="370" spans="9:9" x14ac:dyDescent="0.2">
      <c r="I370" s="1"/>
    </row>
    <row r="371" spans="9:9" x14ac:dyDescent="0.2">
      <c r="I371" s="1"/>
    </row>
    <row r="372" spans="9:9" x14ac:dyDescent="0.2">
      <c r="I372" s="1"/>
    </row>
    <row r="373" spans="9:9" x14ac:dyDescent="0.2">
      <c r="I373" s="1"/>
    </row>
    <row r="374" spans="9:9" x14ac:dyDescent="0.2">
      <c r="I374" s="1"/>
    </row>
    <row r="375" spans="9:9" x14ac:dyDescent="0.2">
      <c r="I375" s="1"/>
    </row>
    <row r="376" spans="9:9" x14ac:dyDescent="0.2">
      <c r="I376" s="1"/>
    </row>
    <row r="377" spans="9:9" x14ac:dyDescent="0.2">
      <c r="I377" s="1"/>
    </row>
    <row r="378" spans="9:9" x14ac:dyDescent="0.2">
      <c r="I378" s="1"/>
    </row>
    <row r="379" spans="9:9" x14ac:dyDescent="0.2">
      <c r="I379" s="1"/>
    </row>
    <row r="380" spans="9:9" x14ac:dyDescent="0.2">
      <c r="I380" s="1"/>
    </row>
    <row r="381" spans="9:9" x14ac:dyDescent="0.2">
      <c r="I381" s="1"/>
    </row>
    <row r="382" spans="9:9" x14ac:dyDescent="0.2">
      <c r="I382" s="1"/>
    </row>
    <row r="383" spans="9:9" x14ac:dyDescent="0.2">
      <c r="I383" s="1"/>
    </row>
    <row r="384" spans="9:9" x14ac:dyDescent="0.2">
      <c r="I384" s="1"/>
    </row>
    <row r="385" spans="9:9" x14ac:dyDescent="0.2">
      <c r="I385" s="1"/>
    </row>
    <row r="386" spans="9:9" x14ac:dyDescent="0.2">
      <c r="I386" s="1"/>
    </row>
    <row r="387" spans="9:9" x14ac:dyDescent="0.2">
      <c r="I387" s="1"/>
    </row>
    <row r="388" spans="9:9" x14ac:dyDescent="0.2">
      <c r="I388" s="1"/>
    </row>
    <row r="389" spans="9:9" x14ac:dyDescent="0.2">
      <c r="I389" s="1"/>
    </row>
    <row r="390" spans="9:9" x14ac:dyDescent="0.2">
      <c r="I390" s="1"/>
    </row>
    <row r="391" spans="9:9" x14ac:dyDescent="0.2">
      <c r="I391" s="1"/>
    </row>
    <row r="392" spans="9:9" x14ac:dyDescent="0.2">
      <c r="I392" s="1"/>
    </row>
    <row r="393" spans="9:9" x14ac:dyDescent="0.2">
      <c r="I393" s="1"/>
    </row>
    <row r="394" spans="9:9" x14ac:dyDescent="0.2">
      <c r="I394" s="1"/>
    </row>
    <row r="395" spans="9:9" x14ac:dyDescent="0.2">
      <c r="I395" s="1"/>
    </row>
    <row r="396" spans="9:9" x14ac:dyDescent="0.2">
      <c r="I396" s="1"/>
    </row>
    <row r="397" spans="9:9" x14ac:dyDescent="0.2">
      <c r="I397" s="1"/>
    </row>
    <row r="398" spans="9:9" x14ac:dyDescent="0.2">
      <c r="I398" s="1"/>
    </row>
    <row r="399" spans="9:9" x14ac:dyDescent="0.2">
      <c r="I399" s="1"/>
    </row>
    <row r="400" spans="9:9" x14ac:dyDescent="0.2">
      <c r="I400" s="1"/>
    </row>
    <row r="401" spans="9:9" x14ac:dyDescent="0.2">
      <c r="I401" s="1"/>
    </row>
    <row r="402" spans="9:9" x14ac:dyDescent="0.2">
      <c r="I402" s="1"/>
    </row>
    <row r="403" spans="9:9" x14ac:dyDescent="0.2">
      <c r="I403" s="1"/>
    </row>
    <row r="404" spans="9:9" x14ac:dyDescent="0.2">
      <c r="I404" s="1"/>
    </row>
    <row r="405" spans="9:9" x14ac:dyDescent="0.2">
      <c r="I405" s="1"/>
    </row>
    <row r="406" spans="9:9" x14ac:dyDescent="0.2">
      <c r="I406" s="1"/>
    </row>
    <row r="407" spans="9:9" x14ac:dyDescent="0.2">
      <c r="I407" s="1"/>
    </row>
    <row r="408" spans="9:9" x14ac:dyDescent="0.2">
      <c r="I408" s="1"/>
    </row>
    <row r="409" spans="9:9" x14ac:dyDescent="0.2">
      <c r="I409" s="1"/>
    </row>
    <row r="410" spans="9:9" x14ac:dyDescent="0.2">
      <c r="I410" s="1"/>
    </row>
    <row r="411" spans="9:9" x14ac:dyDescent="0.2">
      <c r="I411" s="1"/>
    </row>
    <row r="412" spans="9:9" x14ac:dyDescent="0.2">
      <c r="I412" s="1"/>
    </row>
    <row r="413" spans="9:9" x14ac:dyDescent="0.2">
      <c r="I413" s="1"/>
    </row>
    <row r="414" spans="9:9" x14ac:dyDescent="0.2">
      <c r="I414" s="1"/>
    </row>
    <row r="415" spans="9:9" x14ac:dyDescent="0.2">
      <c r="I415" s="1"/>
    </row>
    <row r="416" spans="9:9" x14ac:dyDescent="0.2">
      <c r="I416" s="1"/>
    </row>
    <row r="417" spans="9:9" x14ac:dyDescent="0.2">
      <c r="I417" s="1"/>
    </row>
    <row r="418" spans="9:9" x14ac:dyDescent="0.2">
      <c r="I418" s="1"/>
    </row>
    <row r="419" spans="9:9" x14ac:dyDescent="0.2">
      <c r="I419" s="1"/>
    </row>
    <row r="420" spans="9:9" x14ac:dyDescent="0.2">
      <c r="I420" s="1"/>
    </row>
    <row r="421" spans="9:9" x14ac:dyDescent="0.2">
      <c r="I421" s="1"/>
    </row>
    <row r="422" spans="9:9" x14ac:dyDescent="0.2">
      <c r="I422" s="1"/>
    </row>
    <row r="423" spans="9:9" x14ac:dyDescent="0.2">
      <c r="I423" s="1"/>
    </row>
    <row r="424" spans="9:9" x14ac:dyDescent="0.2">
      <c r="I424" s="1"/>
    </row>
    <row r="425" spans="9:9" x14ac:dyDescent="0.2">
      <c r="I425" s="1"/>
    </row>
    <row r="426" spans="9:9" x14ac:dyDescent="0.2">
      <c r="I426" s="1"/>
    </row>
    <row r="427" spans="9:9" x14ac:dyDescent="0.2">
      <c r="I427" s="1"/>
    </row>
    <row r="428" spans="9:9" x14ac:dyDescent="0.2">
      <c r="I428" s="1"/>
    </row>
    <row r="429" spans="9:9" x14ac:dyDescent="0.2">
      <c r="I429" s="1"/>
    </row>
    <row r="430" spans="9:9" x14ac:dyDescent="0.2">
      <c r="I430" s="1"/>
    </row>
    <row r="431" spans="9:9" x14ac:dyDescent="0.2">
      <c r="I431" s="1"/>
    </row>
    <row r="432" spans="9:9" x14ac:dyDescent="0.2">
      <c r="I432" s="1"/>
    </row>
    <row r="433" spans="9:9" x14ac:dyDescent="0.2">
      <c r="I433" s="1"/>
    </row>
    <row r="434" spans="9:9" x14ac:dyDescent="0.2">
      <c r="I434" s="1"/>
    </row>
    <row r="435" spans="9:9" x14ac:dyDescent="0.2">
      <c r="I435" s="1"/>
    </row>
    <row r="436" spans="9:9" x14ac:dyDescent="0.2">
      <c r="I436" s="1"/>
    </row>
    <row r="437" spans="9:9" x14ac:dyDescent="0.2">
      <c r="I437" s="1"/>
    </row>
    <row r="438" spans="9:9" x14ac:dyDescent="0.2">
      <c r="I438" s="1"/>
    </row>
    <row r="439" spans="9:9" x14ac:dyDescent="0.2">
      <c r="I439" s="1"/>
    </row>
    <row r="440" spans="9:9" x14ac:dyDescent="0.2">
      <c r="I440" s="1"/>
    </row>
    <row r="441" spans="9:9" x14ac:dyDescent="0.2">
      <c r="I441" s="1"/>
    </row>
    <row r="442" spans="9:9" x14ac:dyDescent="0.2">
      <c r="I442" s="1"/>
    </row>
    <row r="443" spans="9:9" x14ac:dyDescent="0.2">
      <c r="I443" s="1"/>
    </row>
    <row r="444" spans="9:9" x14ac:dyDescent="0.2">
      <c r="I444" s="1"/>
    </row>
    <row r="445" spans="9:9" x14ac:dyDescent="0.2">
      <c r="I445" s="1"/>
    </row>
    <row r="446" spans="9:9" x14ac:dyDescent="0.2">
      <c r="I446" s="1"/>
    </row>
    <row r="447" spans="9:9" x14ac:dyDescent="0.2">
      <c r="I447" s="1"/>
    </row>
    <row r="448" spans="9:9" x14ac:dyDescent="0.2">
      <c r="I448" s="1"/>
    </row>
    <row r="449" spans="9:9" x14ac:dyDescent="0.2">
      <c r="I449" s="1"/>
    </row>
    <row r="450" spans="9:9" x14ac:dyDescent="0.2">
      <c r="I450" s="1"/>
    </row>
    <row r="451" spans="9:9" x14ac:dyDescent="0.2">
      <c r="I451" s="1"/>
    </row>
    <row r="452" spans="9:9" x14ac:dyDescent="0.2">
      <c r="I452" s="1"/>
    </row>
    <row r="453" spans="9:9" x14ac:dyDescent="0.2">
      <c r="I453" s="1"/>
    </row>
    <row r="454" spans="9:9" x14ac:dyDescent="0.2">
      <c r="I454" s="1"/>
    </row>
    <row r="455" spans="9:9" x14ac:dyDescent="0.2">
      <c r="I455" s="1"/>
    </row>
    <row r="456" spans="9:9" x14ac:dyDescent="0.2">
      <c r="I456" s="1"/>
    </row>
    <row r="457" spans="9:9" x14ac:dyDescent="0.2">
      <c r="I457" s="1"/>
    </row>
    <row r="458" spans="9:9" x14ac:dyDescent="0.2">
      <c r="I458" s="1"/>
    </row>
    <row r="459" spans="9:9" x14ac:dyDescent="0.2">
      <c r="I459" s="1"/>
    </row>
    <row r="460" spans="9:9" x14ac:dyDescent="0.2">
      <c r="I460" s="1"/>
    </row>
    <row r="461" spans="9:9" x14ac:dyDescent="0.2">
      <c r="I461" s="1"/>
    </row>
    <row r="462" spans="9:9" x14ac:dyDescent="0.2">
      <c r="I462" s="1"/>
    </row>
    <row r="463" spans="9:9" x14ac:dyDescent="0.2">
      <c r="I463" s="1"/>
    </row>
    <row r="464" spans="9:9" x14ac:dyDescent="0.2">
      <c r="I464" s="1"/>
    </row>
    <row r="465" spans="9:9" x14ac:dyDescent="0.2">
      <c r="I465" s="1"/>
    </row>
    <row r="466" spans="9:9" x14ac:dyDescent="0.2">
      <c r="I466" s="1"/>
    </row>
    <row r="467" spans="9:9" x14ac:dyDescent="0.2">
      <c r="I467" s="1"/>
    </row>
    <row r="468" spans="9:9" x14ac:dyDescent="0.2">
      <c r="I468" s="1"/>
    </row>
    <row r="469" spans="9:9" x14ac:dyDescent="0.2">
      <c r="I469" s="1"/>
    </row>
    <row r="470" spans="9:9" x14ac:dyDescent="0.2">
      <c r="I470" s="1"/>
    </row>
    <row r="471" spans="9:9" x14ac:dyDescent="0.2">
      <c r="I471" s="1"/>
    </row>
    <row r="472" spans="9:9" x14ac:dyDescent="0.2">
      <c r="I472" s="1"/>
    </row>
    <row r="473" spans="9:9" x14ac:dyDescent="0.2">
      <c r="I473" s="1"/>
    </row>
    <row r="474" spans="9:9" x14ac:dyDescent="0.2">
      <c r="I474" s="1"/>
    </row>
    <row r="475" spans="9:9" x14ac:dyDescent="0.2">
      <c r="I475" s="1"/>
    </row>
    <row r="476" spans="9:9" x14ac:dyDescent="0.2">
      <c r="I476" s="1"/>
    </row>
    <row r="477" spans="9:9" x14ac:dyDescent="0.2">
      <c r="I477" s="1"/>
    </row>
    <row r="478" spans="9:9" x14ac:dyDescent="0.2">
      <c r="I478" s="1"/>
    </row>
    <row r="479" spans="9:9" x14ac:dyDescent="0.2">
      <c r="I479" s="1"/>
    </row>
    <row r="480" spans="9:9" x14ac:dyDescent="0.2">
      <c r="I480" s="1"/>
    </row>
    <row r="481" spans="9:9" x14ac:dyDescent="0.2">
      <c r="I481" s="1"/>
    </row>
    <row r="482" spans="9:9" x14ac:dyDescent="0.2">
      <c r="I482" s="1"/>
    </row>
    <row r="483" spans="9:9" x14ac:dyDescent="0.2">
      <c r="I483" s="1"/>
    </row>
    <row r="484" spans="9:9" x14ac:dyDescent="0.2">
      <c r="I484" s="1"/>
    </row>
    <row r="485" spans="9:9" x14ac:dyDescent="0.2">
      <c r="I485" s="1"/>
    </row>
    <row r="486" spans="9:9" x14ac:dyDescent="0.2">
      <c r="I486" s="1"/>
    </row>
    <row r="487" spans="9:9" x14ac:dyDescent="0.2">
      <c r="I487" s="1"/>
    </row>
    <row r="488" spans="9:9" x14ac:dyDescent="0.2">
      <c r="I488" s="1"/>
    </row>
    <row r="489" spans="9:9" x14ac:dyDescent="0.2">
      <c r="I489" s="1"/>
    </row>
    <row r="490" spans="9:9" x14ac:dyDescent="0.2">
      <c r="I490" s="1"/>
    </row>
    <row r="491" spans="9:9" x14ac:dyDescent="0.2">
      <c r="I491" s="1"/>
    </row>
    <row r="492" spans="9:9" x14ac:dyDescent="0.2">
      <c r="I492" s="1"/>
    </row>
    <row r="493" spans="9:9" x14ac:dyDescent="0.2">
      <c r="I493" s="1"/>
    </row>
    <row r="494" spans="9:9" x14ac:dyDescent="0.2">
      <c r="I494" s="1"/>
    </row>
    <row r="495" spans="9:9" x14ac:dyDescent="0.2">
      <c r="I495" s="1"/>
    </row>
    <row r="496" spans="9:9" x14ac:dyDescent="0.2">
      <c r="I496" s="1"/>
    </row>
    <row r="497" spans="9:9" x14ac:dyDescent="0.2">
      <c r="I497" s="1"/>
    </row>
    <row r="498" spans="9:9" x14ac:dyDescent="0.2">
      <c r="I498" s="1"/>
    </row>
    <row r="499" spans="9:9" x14ac:dyDescent="0.2">
      <c r="I499" s="1"/>
    </row>
    <row r="500" spans="9:9" x14ac:dyDescent="0.2">
      <c r="I500" s="1"/>
    </row>
    <row r="501" spans="9:9" x14ac:dyDescent="0.2">
      <c r="I501" s="1"/>
    </row>
    <row r="502" spans="9:9" x14ac:dyDescent="0.2">
      <c r="I502" s="1"/>
    </row>
    <row r="503" spans="9:9" x14ac:dyDescent="0.2">
      <c r="I503" s="1"/>
    </row>
    <row r="504" spans="9:9" x14ac:dyDescent="0.2">
      <c r="I504" s="1"/>
    </row>
    <row r="505" spans="9:9" x14ac:dyDescent="0.2">
      <c r="I505" s="1"/>
    </row>
    <row r="506" spans="9:9" x14ac:dyDescent="0.2">
      <c r="I506" s="1"/>
    </row>
    <row r="507" spans="9:9" x14ac:dyDescent="0.2">
      <c r="I507" s="1"/>
    </row>
    <row r="508" spans="9:9" x14ac:dyDescent="0.2">
      <c r="I508" s="1"/>
    </row>
    <row r="509" spans="9:9" x14ac:dyDescent="0.2">
      <c r="I509" s="1"/>
    </row>
    <row r="510" spans="9:9" x14ac:dyDescent="0.2">
      <c r="I510" s="1"/>
    </row>
    <row r="511" spans="9:9" x14ac:dyDescent="0.2">
      <c r="I511" s="1"/>
    </row>
    <row r="512" spans="9:9" x14ac:dyDescent="0.2">
      <c r="I512" s="1"/>
    </row>
    <row r="513" spans="9:9" x14ac:dyDescent="0.2">
      <c r="I513" s="1"/>
    </row>
    <row r="514" spans="9:9" x14ac:dyDescent="0.2">
      <c r="I514" s="1"/>
    </row>
    <row r="515" spans="9:9" x14ac:dyDescent="0.2">
      <c r="I515" s="1"/>
    </row>
    <row r="516" spans="9:9" x14ac:dyDescent="0.2">
      <c r="I516" s="1"/>
    </row>
    <row r="517" spans="9:9" x14ac:dyDescent="0.2">
      <c r="I517" s="1"/>
    </row>
    <row r="518" spans="9:9" x14ac:dyDescent="0.2">
      <c r="I518" s="1"/>
    </row>
    <row r="519" spans="9:9" x14ac:dyDescent="0.2">
      <c r="I519" s="1"/>
    </row>
    <row r="520" spans="9:9" x14ac:dyDescent="0.2">
      <c r="I520" s="1"/>
    </row>
    <row r="521" spans="9:9" x14ac:dyDescent="0.2">
      <c r="I521" s="1"/>
    </row>
    <row r="522" spans="9:9" x14ac:dyDescent="0.2">
      <c r="I522" s="1"/>
    </row>
    <row r="523" spans="9:9" x14ac:dyDescent="0.2">
      <c r="I523" s="1"/>
    </row>
    <row r="524" spans="9:9" x14ac:dyDescent="0.2">
      <c r="I524" s="1"/>
    </row>
    <row r="525" spans="9:9" x14ac:dyDescent="0.2">
      <c r="I525" s="1"/>
    </row>
    <row r="526" spans="9:9" x14ac:dyDescent="0.2">
      <c r="I526" s="1"/>
    </row>
    <row r="527" spans="9:9" x14ac:dyDescent="0.2">
      <c r="I527" s="1"/>
    </row>
    <row r="528" spans="9:9" x14ac:dyDescent="0.2">
      <c r="I528" s="1"/>
    </row>
    <row r="529" spans="9:9" x14ac:dyDescent="0.2">
      <c r="I529" s="1"/>
    </row>
    <row r="530" spans="9:9" x14ac:dyDescent="0.2">
      <c r="I530" s="1"/>
    </row>
    <row r="531" spans="9:9" x14ac:dyDescent="0.2">
      <c r="I531" s="1"/>
    </row>
    <row r="532" spans="9:9" x14ac:dyDescent="0.2">
      <c r="I532" s="1"/>
    </row>
    <row r="533" spans="9:9" x14ac:dyDescent="0.2">
      <c r="I533" s="1"/>
    </row>
    <row r="534" spans="9:9" x14ac:dyDescent="0.2">
      <c r="I534" s="1"/>
    </row>
    <row r="535" spans="9:9" x14ac:dyDescent="0.2">
      <c r="I535" s="1"/>
    </row>
    <row r="536" spans="9:9" x14ac:dyDescent="0.2">
      <c r="I536" s="1"/>
    </row>
    <row r="537" spans="9:9" x14ac:dyDescent="0.2">
      <c r="I537" s="1"/>
    </row>
    <row r="538" spans="9:9" x14ac:dyDescent="0.2">
      <c r="I538" s="1"/>
    </row>
    <row r="539" spans="9:9" x14ac:dyDescent="0.2">
      <c r="I539" s="1"/>
    </row>
    <row r="540" spans="9:9" x14ac:dyDescent="0.2">
      <c r="I540" s="1"/>
    </row>
    <row r="541" spans="9:9" x14ac:dyDescent="0.2">
      <c r="I541" s="1"/>
    </row>
    <row r="542" spans="9:9" x14ac:dyDescent="0.2">
      <c r="I542" s="1"/>
    </row>
    <row r="543" spans="9:9" x14ac:dyDescent="0.2">
      <c r="I543" s="1"/>
    </row>
    <row r="544" spans="9:9" x14ac:dyDescent="0.2">
      <c r="I544" s="1"/>
    </row>
    <row r="545" spans="9:9" x14ac:dyDescent="0.2">
      <c r="I545" s="1"/>
    </row>
    <row r="546" spans="9:9" x14ac:dyDescent="0.2">
      <c r="I546" s="1"/>
    </row>
    <row r="547" spans="9:9" x14ac:dyDescent="0.2">
      <c r="I547" s="1"/>
    </row>
    <row r="548" spans="9:9" x14ac:dyDescent="0.2">
      <c r="I548" s="1"/>
    </row>
    <row r="549" spans="9:9" x14ac:dyDescent="0.2">
      <c r="I549" s="1"/>
    </row>
    <row r="550" spans="9:9" x14ac:dyDescent="0.2">
      <c r="I550" s="1"/>
    </row>
    <row r="551" spans="9:9" x14ac:dyDescent="0.2">
      <c r="I551" s="1"/>
    </row>
    <row r="552" spans="9:9" x14ac:dyDescent="0.2">
      <c r="I552" s="1"/>
    </row>
    <row r="553" spans="9:9" x14ac:dyDescent="0.2">
      <c r="I553" s="1"/>
    </row>
    <row r="554" spans="9:9" x14ac:dyDescent="0.2">
      <c r="I554" s="1"/>
    </row>
    <row r="555" spans="9:9" x14ac:dyDescent="0.2">
      <c r="I555" s="1"/>
    </row>
    <row r="556" spans="9:9" x14ac:dyDescent="0.2">
      <c r="I556" s="1"/>
    </row>
    <row r="557" spans="9:9" x14ac:dyDescent="0.2">
      <c r="I557" s="1"/>
    </row>
    <row r="558" spans="9:9" x14ac:dyDescent="0.2">
      <c r="I558" s="1"/>
    </row>
    <row r="559" spans="9:9" x14ac:dyDescent="0.2">
      <c r="I559" s="1"/>
    </row>
    <row r="560" spans="9:9" x14ac:dyDescent="0.2">
      <c r="I560" s="1"/>
    </row>
    <row r="561" spans="9:9" x14ac:dyDescent="0.2">
      <c r="I561" s="1"/>
    </row>
    <row r="562" spans="9:9" x14ac:dyDescent="0.2">
      <c r="I562" s="1"/>
    </row>
    <row r="563" spans="9:9" x14ac:dyDescent="0.2">
      <c r="I563" s="1"/>
    </row>
    <row r="564" spans="9:9" x14ac:dyDescent="0.2">
      <c r="I564" s="1"/>
    </row>
    <row r="565" spans="9:9" x14ac:dyDescent="0.2">
      <c r="I565" s="1"/>
    </row>
    <row r="566" spans="9:9" x14ac:dyDescent="0.2">
      <c r="I566" s="1"/>
    </row>
    <row r="567" spans="9:9" x14ac:dyDescent="0.2">
      <c r="I567" s="1"/>
    </row>
    <row r="568" spans="9:9" x14ac:dyDescent="0.2">
      <c r="I568" s="1"/>
    </row>
    <row r="569" spans="9:9" x14ac:dyDescent="0.2">
      <c r="I569" s="1"/>
    </row>
    <row r="570" spans="9:9" x14ac:dyDescent="0.2">
      <c r="I570" s="1"/>
    </row>
    <row r="571" spans="9:9" x14ac:dyDescent="0.2">
      <c r="I571" s="1"/>
    </row>
    <row r="572" spans="9:9" x14ac:dyDescent="0.2">
      <c r="I572" s="1"/>
    </row>
    <row r="573" spans="9:9" x14ac:dyDescent="0.2">
      <c r="I573" s="1"/>
    </row>
    <row r="574" spans="9:9" x14ac:dyDescent="0.2">
      <c r="I574" s="1"/>
    </row>
    <row r="575" spans="9:9" x14ac:dyDescent="0.2">
      <c r="I575" s="1"/>
    </row>
    <row r="576" spans="9:9" x14ac:dyDescent="0.2">
      <c r="I576" s="1"/>
    </row>
    <row r="577" spans="9:9" x14ac:dyDescent="0.2">
      <c r="I577" s="1"/>
    </row>
    <row r="578" spans="9:9" x14ac:dyDescent="0.2">
      <c r="I578" s="1"/>
    </row>
    <row r="579" spans="9:9" x14ac:dyDescent="0.2">
      <c r="I579" s="1"/>
    </row>
    <row r="580" spans="9:9" x14ac:dyDescent="0.2">
      <c r="I580" s="1"/>
    </row>
    <row r="581" spans="9:9" x14ac:dyDescent="0.2">
      <c r="I581" s="1"/>
    </row>
    <row r="582" spans="9:9" x14ac:dyDescent="0.2">
      <c r="I582" s="1"/>
    </row>
    <row r="583" spans="9:9" x14ac:dyDescent="0.2">
      <c r="I583" s="1"/>
    </row>
    <row r="584" spans="9:9" x14ac:dyDescent="0.2">
      <c r="I584" s="1"/>
    </row>
    <row r="585" spans="9:9" x14ac:dyDescent="0.2">
      <c r="I585" s="1"/>
    </row>
    <row r="586" spans="9:9" x14ac:dyDescent="0.2">
      <c r="I586" s="1"/>
    </row>
    <row r="587" spans="9:9" x14ac:dyDescent="0.2">
      <c r="I587" s="1"/>
    </row>
    <row r="588" spans="9:9" x14ac:dyDescent="0.2">
      <c r="I588" s="1"/>
    </row>
    <row r="589" spans="9:9" x14ac:dyDescent="0.2">
      <c r="I589" s="1"/>
    </row>
    <row r="590" spans="9:9" x14ac:dyDescent="0.2">
      <c r="I590" s="1"/>
    </row>
    <row r="591" spans="9:9" x14ac:dyDescent="0.2">
      <c r="I591" s="1"/>
    </row>
    <row r="592" spans="9:9" x14ac:dyDescent="0.2">
      <c r="I592" s="1"/>
    </row>
    <row r="593" spans="9:9" x14ac:dyDescent="0.2">
      <c r="I593" s="1"/>
    </row>
    <row r="594" spans="9:9" x14ac:dyDescent="0.2">
      <c r="I594" s="1"/>
    </row>
    <row r="595" spans="9:9" x14ac:dyDescent="0.2">
      <c r="I595" s="1"/>
    </row>
    <row r="596" spans="9:9" x14ac:dyDescent="0.2">
      <c r="I596" s="1"/>
    </row>
    <row r="597" spans="9:9" x14ac:dyDescent="0.2">
      <c r="I597" s="1"/>
    </row>
    <row r="598" spans="9:9" x14ac:dyDescent="0.2">
      <c r="I598" s="1"/>
    </row>
    <row r="599" spans="9:9" x14ac:dyDescent="0.2">
      <c r="I599" s="1"/>
    </row>
    <row r="600" spans="9:9" x14ac:dyDescent="0.2">
      <c r="I600" s="1"/>
    </row>
    <row r="601" spans="9:9" x14ac:dyDescent="0.2">
      <c r="I601" s="1"/>
    </row>
    <row r="602" spans="9:9" x14ac:dyDescent="0.2">
      <c r="I602" s="1"/>
    </row>
    <row r="603" spans="9:9" x14ac:dyDescent="0.2">
      <c r="I603" s="1"/>
    </row>
    <row r="604" spans="9:9" x14ac:dyDescent="0.2">
      <c r="I604" s="1"/>
    </row>
    <row r="605" spans="9:9" x14ac:dyDescent="0.2">
      <c r="I605" s="1"/>
    </row>
    <row r="606" spans="9:9" x14ac:dyDescent="0.2">
      <c r="I606" s="1"/>
    </row>
    <row r="607" spans="9:9" x14ac:dyDescent="0.2">
      <c r="I607" s="1"/>
    </row>
    <row r="608" spans="9:9" x14ac:dyDescent="0.2">
      <c r="I608" s="1"/>
    </row>
    <row r="609" spans="9:9" x14ac:dyDescent="0.2">
      <c r="I609" s="1"/>
    </row>
    <row r="610" spans="9:9" x14ac:dyDescent="0.2">
      <c r="I610" s="1"/>
    </row>
    <row r="611" spans="9:9" x14ac:dyDescent="0.2">
      <c r="I611" s="1"/>
    </row>
    <row r="612" spans="9:9" x14ac:dyDescent="0.2">
      <c r="I612" s="1"/>
    </row>
    <row r="613" spans="9:9" x14ac:dyDescent="0.2">
      <c r="I613" s="1"/>
    </row>
    <row r="614" spans="9:9" x14ac:dyDescent="0.2">
      <c r="I614" s="1"/>
    </row>
    <row r="615" spans="9:9" x14ac:dyDescent="0.2">
      <c r="I615" s="1"/>
    </row>
    <row r="616" spans="9:9" x14ac:dyDescent="0.2">
      <c r="I616" s="1"/>
    </row>
    <row r="617" spans="9:9" x14ac:dyDescent="0.2">
      <c r="I617" s="1"/>
    </row>
    <row r="618" spans="9:9" x14ac:dyDescent="0.2">
      <c r="I618" s="1"/>
    </row>
    <row r="619" spans="9:9" x14ac:dyDescent="0.2">
      <c r="I619" s="1"/>
    </row>
    <row r="620" spans="9:9" x14ac:dyDescent="0.2">
      <c r="I620" s="1"/>
    </row>
    <row r="621" spans="9:9" x14ac:dyDescent="0.2">
      <c r="I621" s="1"/>
    </row>
    <row r="622" spans="9:9" x14ac:dyDescent="0.2">
      <c r="I622" s="1"/>
    </row>
    <row r="623" spans="9:9" x14ac:dyDescent="0.2">
      <c r="I623" s="1"/>
    </row>
    <row r="624" spans="9:9" x14ac:dyDescent="0.2">
      <c r="I624" s="1"/>
    </row>
    <row r="625" spans="9:9" x14ac:dyDescent="0.2">
      <c r="I625" s="1"/>
    </row>
    <row r="626" spans="9:9" x14ac:dyDescent="0.2">
      <c r="I626" s="1"/>
    </row>
    <row r="627" spans="9:9" x14ac:dyDescent="0.2">
      <c r="I627" s="1"/>
    </row>
    <row r="628" spans="9:9" x14ac:dyDescent="0.2">
      <c r="I628" s="1"/>
    </row>
    <row r="629" spans="9:9" x14ac:dyDescent="0.2">
      <c r="I629" s="1"/>
    </row>
    <row r="630" spans="9:9" x14ac:dyDescent="0.2">
      <c r="I630" s="1"/>
    </row>
    <row r="631" spans="9:9" x14ac:dyDescent="0.2">
      <c r="I631" s="1"/>
    </row>
    <row r="632" spans="9:9" x14ac:dyDescent="0.2">
      <c r="I632" s="1"/>
    </row>
    <row r="633" spans="9:9" x14ac:dyDescent="0.2">
      <c r="I633" s="1"/>
    </row>
    <row r="634" spans="9:9" x14ac:dyDescent="0.2">
      <c r="I634" s="1"/>
    </row>
    <row r="635" spans="9:9" x14ac:dyDescent="0.2">
      <c r="I635" s="1"/>
    </row>
    <row r="636" spans="9:9" x14ac:dyDescent="0.2">
      <c r="I636" s="1"/>
    </row>
    <row r="637" spans="9:9" x14ac:dyDescent="0.2">
      <c r="I637" s="1"/>
    </row>
    <row r="638" spans="9:9" x14ac:dyDescent="0.2">
      <c r="I638" s="1"/>
    </row>
    <row r="639" spans="9:9" x14ac:dyDescent="0.2">
      <c r="I639" s="1"/>
    </row>
    <row r="640" spans="9:9" x14ac:dyDescent="0.2">
      <c r="I640" s="1"/>
    </row>
    <row r="641" spans="9:9" x14ac:dyDescent="0.2">
      <c r="I641" s="1"/>
    </row>
    <row r="642" spans="9:9" x14ac:dyDescent="0.2">
      <c r="I642" s="1"/>
    </row>
    <row r="643" spans="9:9" x14ac:dyDescent="0.2">
      <c r="I643" s="1"/>
    </row>
    <row r="644" spans="9:9" x14ac:dyDescent="0.2">
      <c r="I644" s="1"/>
    </row>
    <row r="645" spans="9:9" x14ac:dyDescent="0.2">
      <c r="I645" s="1"/>
    </row>
    <row r="646" spans="9:9" x14ac:dyDescent="0.2">
      <c r="I646" s="1"/>
    </row>
    <row r="647" spans="9:9" x14ac:dyDescent="0.2">
      <c r="I647" s="1"/>
    </row>
    <row r="648" spans="9:9" x14ac:dyDescent="0.2">
      <c r="I648" s="1"/>
    </row>
    <row r="649" spans="9:9" x14ac:dyDescent="0.2">
      <c r="I649" s="1"/>
    </row>
    <row r="650" spans="9:9" x14ac:dyDescent="0.2">
      <c r="I650" s="1"/>
    </row>
    <row r="651" spans="9:9" x14ac:dyDescent="0.2">
      <c r="I651" s="1"/>
    </row>
    <row r="652" spans="9:9" x14ac:dyDescent="0.2">
      <c r="I652" s="1"/>
    </row>
    <row r="653" spans="9:9" x14ac:dyDescent="0.2">
      <c r="I653" s="1"/>
    </row>
    <row r="654" spans="9:9" x14ac:dyDescent="0.2">
      <c r="I654" s="1"/>
    </row>
    <row r="655" spans="9:9" x14ac:dyDescent="0.2">
      <c r="I655" s="1"/>
    </row>
    <row r="656" spans="9:9" x14ac:dyDescent="0.2">
      <c r="I656" s="1"/>
    </row>
    <row r="657" spans="9:9" x14ac:dyDescent="0.2">
      <c r="I657" s="1"/>
    </row>
    <row r="658" spans="9:9" x14ac:dyDescent="0.2">
      <c r="I658" s="1"/>
    </row>
    <row r="659" spans="9:9" x14ac:dyDescent="0.2">
      <c r="I659" s="1"/>
    </row>
    <row r="660" spans="9:9" x14ac:dyDescent="0.2">
      <c r="I660" s="1"/>
    </row>
    <row r="661" spans="9:9" x14ac:dyDescent="0.2">
      <c r="I661" s="1"/>
    </row>
    <row r="662" spans="9:9" x14ac:dyDescent="0.2">
      <c r="I662" s="1"/>
    </row>
    <row r="663" spans="9:9" x14ac:dyDescent="0.2">
      <c r="I663" s="1"/>
    </row>
    <row r="664" spans="9:9" x14ac:dyDescent="0.2">
      <c r="I664" s="1"/>
    </row>
    <row r="665" spans="9:9" x14ac:dyDescent="0.2">
      <c r="I665" s="1"/>
    </row>
    <row r="666" spans="9:9" x14ac:dyDescent="0.2">
      <c r="I666" s="1"/>
    </row>
    <row r="667" spans="9:9" x14ac:dyDescent="0.2">
      <c r="I667" s="1"/>
    </row>
    <row r="668" spans="9:9" x14ac:dyDescent="0.2">
      <c r="I668" s="1"/>
    </row>
    <row r="669" spans="9:9" x14ac:dyDescent="0.2">
      <c r="I669" s="1"/>
    </row>
    <row r="670" spans="9:9" x14ac:dyDescent="0.2">
      <c r="I670" s="1"/>
    </row>
    <row r="671" spans="9:9" x14ac:dyDescent="0.2">
      <c r="I671" s="1"/>
    </row>
    <row r="672" spans="9:9" x14ac:dyDescent="0.2">
      <c r="I672" s="1"/>
    </row>
    <row r="673" spans="9:9" x14ac:dyDescent="0.2">
      <c r="I673" s="1"/>
    </row>
    <row r="674" spans="9:9" x14ac:dyDescent="0.2">
      <c r="I674" s="1"/>
    </row>
    <row r="675" spans="9:9" x14ac:dyDescent="0.2">
      <c r="I675" s="1"/>
    </row>
    <row r="676" spans="9:9" x14ac:dyDescent="0.2">
      <c r="I676" s="1"/>
    </row>
    <row r="677" spans="9:9" x14ac:dyDescent="0.2">
      <c r="I677" s="1"/>
    </row>
    <row r="678" spans="9:9" x14ac:dyDescent="0.2">
      <c r="I678" s="1"/>
    </row>
    <row r="679" spans="9:9" x14ac:dyDescent="0.2">
      <c r="I679" s="1"/>
    </row>
    <row r="680" spans="9:9" x14ac:dyDescent="0.2">
      <c r="I680" s="1"/>
    </row>
    <row r="681" spans="9:9" x14ac:dyDescent="0.2">
      <c r="I681" s="1"/>
    </row>
    <row r="682" spans="9:9" x14ac:dyDescent="0.2">
      <c r="I682" s="1"/>
    </row>
    <row r="683" spans="9:9" x14ac:dyDescent="0.2">
      <c r="I683" s="1"/>
    </row>
    <row r="684" spans="9:9" x14ac:dyDescent="0.2">
      <c r="I684" s="1"/>
    </row>
    <row r="685" spans="9:9" x14ac:dyDescent="0.2">
      <c r="I685" s="1"/>
    </row>
    <row r="686" spans="9:9" x14ac:dyDescent="0.2">
      <c r="I686" s="1"/>
    </row>
    <row r="687" spans="9:9" x14ac:dyDescent="0.2">
      <c r="I687" s="1"/>
    </row>
    <row r="688" spans="9:9" x14ac:dyDescent="0.2">
      <c r="I688" s="1"/>
    </row>
    <row r="689" spans="9:9" x14ac:dyDescent="0.2">
      <c r="I689" s="1"/>
    </row>
    <row r="690" spans="9:9" x14ac:dyDescent="0.2">
      <c r="I690" s="1"/>
    </row>
    <row r="691" spans="9:9" x14ac:dyDescent="0.2">
      <c r="I691" s="1"/>
    </row>
    <row r="692" spans="9:9" x14ac:dyDescent="0.2">
      <c r="I692" s="1"/>
    </row>
    <row r="693" spans="9:9" x14ac:dyDescent="0.2">
      <c r="I693" s="1"/>
    </row>
    <row r="694" spans="9:9" x14ac:dyDescent="0.2">
      <c r="I694" s="1"/>
    </row>
    <row r="695" spans="9:9" x14ac:dyDescent="0.2">
      <c r="I695" s="1"/>
    </row>
    <row r="696" spans="9:9" x14ac:dyDescent="0.2">
      <c r="I696" s="1"/>
    </row>
    <row r="697" spans="9:9" x14ac:dyDescent="0.2">
      <c r="I697" s="1"/>
    </row>
    <row r="698" spans="9:9" x14ac:dyDescent="0.2">
      <c r="I698" s="1"/>
    </row>
    <row r="699" spans="9:9" x14ac:dyDescent="0.2">
      <c r="I699" s="1"/>
    </row>
    <row r="700" spans="9:9" x14ac:dyDescent="0.2">
      <c r="I700" s="1"/>
    </row>
    <row r="701" spans="9:9" x14ac:dyDescent="0.2">
      <c r="I701" s="1"/>
    </row>
    <row r="702" spans="9:9" x14ac:dyDescent="0.2">
      <c r="I702" s="1"/>
    </row>
    <row r="703" spans="9:9" x14ac:dyDescent="0.2">
      <c r="I703" s="1"/>
    </row>
    <row r="704" spans="9:9" x14ac:dyDescent="0.2">
      <c r="I704" s="1"/>
    </row>
    <row r="705" spans="9:9" x14ac:dyDescent="0.2">
      <c r="I705" s="1"/>
    </row>
    <row r="706" spans="9:9" x14ac:dyDescent="0.2">
      <c r="I706" s="1"/>
    </row>
    <row r="707" spans="9:9" x14ac:dyDescent="0.2">
      <c r="I707" s="1"/>
    </row>
    <row r="708" spans="9:9" x14ac:dyDescent="0.2">
      <c r="I708" s="1"/>
    </row>
    <row r="709" spans="9:9" x14ac:dyDescent="0.2">
      <c r="I709" s="1"/>
    </row>
    <row r="710" spans="9:9" x14ac:dyDescent="0.2">
      <c r="I710" s="1"/>
    </row>
    <row r="711" spans="9:9" x14ac:dyDescent="0.2">
      <c r="I711" s="1"/>
    </row>
    <row r="712" spans="9:9" x14ac:dyDescent="0.2">
      <c r="I712" s="1"/>
    </row>
    <row r="713" spans="9:9" x14ac:dyDescent="0.2">
      <c r="I713" s="1"/>
    </row>
    <row r="714" spans="9:9" x14ac:dyDescent="0.2">
      <c r="I714" s="1"/>
    </row>
    <row r="715" spans="9:9" x14ac:dyDescent="0.2">
      <c r="I715" s="1"/>
    </row>
    <row r="716" spans="9:9" x14ac:dyDescent="0.2">
      <c r="I716" s="1"/>
    </row>
    <row r="717" spans="9:9" x14ac:dyDescent="0.2">
      <c r="I717" s="1"/>
    </row>
    <row r="718" spans="9:9" x14ac:dyDescent="0.2">
      <c r="I718" s="1"/>
    </row>
    <row r="719" spans="9:9" x14ac:dyDescent="0.2">
      <c r="I719" s="1"/>
    </row>
    <row r="720" spans="9:9" x14ac:dyDescent="0.2">
      <c r="I720" s="1"/>
    </row>
    <row r="721" spans="9:9" x14ac:dyDescent="0.2">
      <c r="I721" s="1"/>
    </row>
    <row r="722" spans="9:9" x14ac:dyDescent="0.2">
      <c r="I722" s="1"/>
    </row>
    <row r="723" spans="9:9" x14ac:dyDescent="0.2">
      <c r="I723" s="1"/>
    </row>
    <row r="724" spans="9:9" x14ac:dyDescent="0.2">
      <c r="I724" s="1"/>
    </row>
    <row r="725" spans="9:9" x14ac:dyDescent="0.2">
      <c r="I725" s="1"/>
    </row>
    <row r="726" spans="9:9" x14ac:dyDescent="0.2">
      <c r="I726" s="1"/>
    </row>
    <row r="727" spans="9:9" x14ac:dyDescent="0.2">
      <c r="I727" s="1"/>
    </row>
    <row r="728" spans="9:9" x14ac:dyDescent="0.2">
      <c r="I728" s="1"/>
    </row>
    <row r="729" spans="9:9" x14ac:dyDescent="0.2">
      <c r="I729" s="1"/>
    </row>
    <row r="730" spans="9:9" x14ac:dyDescent="0.2">
      <c r="I730" s="1"/>
    </row>
    <row r="731" spans="9:9" x14ac:dyDescent="0.2">
      <c r="I731" s="1"/>
    </row>
    <row r="732" spans="9:9" x14ac:dyDescent="0.2">
      <c r="I732" s="1"/>
    </row>
    <row r="733" spans="9:9" x14ac:dyDescent="0.2">
      <c r="I733" s="1"/>
    </row>
    <row r="734" spans="9:9" x14ac:dyDescent="0.2">
      <c r="I734" s="1"/>
    </row>
    <row r="735" spans="9:9" x14ac:dyDescent="0.2">
      <c r="I735" s="1"/>
    </row>
    <row r="736" spans="9:9" x14ac:dyDescent="0.2">
      <c r="I736" s="1"/>
    </row>
    <row r="737" spans="9:9" x14ac:dyDescent="0.2">
      <c r="I737" s="1"/>
    </row>
    <row r="738" spans="9:9" x14ac:dyDescent="0.2">
      <c r="I738" s="1"/>
    </row>
    <row r="739" spans="9:9" x14ac:dyDescent="0.2">
      <c r="I739" s="1"/>
    </row>
    <row r="740" spans="9:9" x14ac:dyDescent="0.2">
      <c r="I740" s="1"/>
    </row>
    <row r="741" spans="9:9" x14ac:dyDescent="0.2">
      <c r="I741" s="1"/>
    </row>
    <row r="742" spans="9:9" x14ac:dyDescent="0.2">
      <c r="I742" s="1"/>
    </row>
    <row r="743" spans="9:9" x14ac:dyDescent="0.2">
      <c r="I743" s="1"/>
    </row>
    <row r="744" spans="9:9" x14ac:dyDescent="0.2">
      <c r="I744" s="1"/>
    </row>
    <row r="745" spans="9:9" x14ac:dyDescent="0.2">
      <c r="I745" s="1"/>
    </row>
    <row r="746" spans="9:9" x14ac:dyDescent="0.2">
      <c r="I746" s="1"/>
    </row>
    <row r="747" spans="9:9" x14ac:dyDescent="0.2">
      <c r="I747" s="1"/>
    </row>
    <row r="748" spans="9:9" x14ac:dyDescent="0.2">
      <c r="I748" s="1"/>
    </row>
    <row r="749" spans="9:9" x14ac:dyDescent="0.2">
      <c r="I749" s="1"/>
    </row>
    <row r="750" spans="9:9" x14ac:dyDescent="0.2">
      <c r="I750" s="1"/>
    </row>
    <row r="751" spans="9:9" x14ac:dyDescent="0.2">
      <c r="I751" s="1"/>
    </row>
    <row r="752" spans="9:9" x14ac:dyDescent="0.2">
      <c r="I752" s="1"/>
    </row>
    <row r="753" spans="9:9" x14ac:dyDescent="0.2">
      <c r="I753" s="1"/>
    </row>
    <row r="754" spans="9:9" x14ac:dyDescent="0.2">
      <c r="I754" s="1"/>
    </row>
    <row r="755" spans="9:9" x14ac:dyDescent="0.2">
      <c r="I755" s="1"/>
    </row>
    <row r="756" spans="9:9" x14ac:dyDescent="0.2">
      <c r="I756" s="1"/>
    </row>
    <row r="757" spans="9:9" x14ac:dyDescent="0.2">
      <c r="I757" s="1"/>
    </row>
    <row r="758" spans="9:9" x14ac:dyDescent="0.2">
      <c r="I758" s="1"/>
    </row>
    <row r="759" spans="9:9" x14ac:dyDescent="0.2">
      <c r="I759" s="1"/>
    </row>
    <row r="760" spans="9:9" x14ac:dyDescent="0.2">
      <c r="I760" s="1"/>
    </row>
    <row r="761" spans="9:9" x14ac:dyDescent="0.2">
      <c r="I761" s="1"/>
    </row>
    <row r="762" spans="9:9" x14ac:dyDescent="0.2">
      <c r="I762" s="1"/>
    </row>
    <row r="763" spans="9:9" x14ac:dyDescent="0.2">
      <c r="I763" s="1"/>
    </row>
    <row r="764" spans="9:9" x14ac:dyDescent="0.2">
      <c r="I764" s="1"/>
    </row>
    <row r="765" spans="9:9" x14ac:dyDescent="0.2">
      <c r="I765" s="1"/>
    </row>
    <row r="766" spans="9:9" x14ac:dyDescent="0.2">
      <c r="I766" s="1"/>
    </row>
    <row r="767" spans="9:9" x14ac:dyDescent="0.2">
      <c r="I767" s="1"/>
    </row>
    <row r="768" spans="9:9" x14ac:dyDescent="0.2">
      <c r="I768" s="1"/>
    </row>
    <row r="769" spans="9:9" x14ac:dyDescent="0.2">
      <c r="I769" s="1"/>
    </row>
    <row r="770" spans="9:9" x14ac:dyDescent="0.2">
      <c r="I770" s="1"/>
    </row>
    <row r="771" spans="9:9" x14ac:dyDescent="0.2">
      <c r="I771" s="1"/>
    </row>
    <row r="772" spans="9:9" x14ac:dyDescent="0.2">
      <c r="I772" s="1"/>
    </row>
    <row r="773" spans="9:9" x14ac:dyDescent="0.2">
      <c r="I773" s="1"/>
    </row>
    <row r="774" spans="9:9" x14ac:dyDescent="0.2">
      <c r="I774" s="1"/>
    </row>
    <row r="775" spans="9:9" x14ac:dyDescent="0.2">
      <c r="I775" s="1"/>
    </row>
    <row r="776" spans="9:9" x14ac:dyDescent="0.2">
      <c r="I776" s="1"/>
    </row>
    <row r="777" spans="9:9" x14ac:dyDescent="0.2">
      <c r="I777" s="1"/>
    </row>
    <row r="778" spans="9:9" x14ac:dyDescent="0.2">
      <c r="I778" s="1"/>
    </row>
    <row r="779" spans="9:9" x14ac:dyDescent="0.2">
      <c r="I779" s="1"/>
    </row>
    <row r="780" spans="9:9" x14ac:dyDescent="0.2">
      <c r="I780" s="1"/>
    </row>
    <row r="781" spans="9:9" x14ac:dyDescent="0.2">
      <c r="I781" s="1"/>
    </row>
    <row r="782" spans="9:9" x14ac:dyDescent="0.2">
      <c r="I782" s="1"/>
    </row>
    <row r="783" spans="9:9" x14ac:dyDescent="0.2">
      <c r="I783" s="1"/>
    </row>
    <row r="784" spans="9:9" x14ac:dyDescent="0.2">
      <c r="I784" s="1"/>
    </row>
    <row r="785" spans="9:9" x14ac:dyDescent="0.2">
      <c r="I785" s="1"/>
    </row>
    <row r="786" spans="9:9" x14ac:dyDescent="0.2">
      <c r="I786" s="1"/>
    </row>
    <row r="787" spans="9:9" x14ac:dyDescent="0.2">
      <c r="I787" s="1"/>
    </row>
    <row r="788" spans="9:9" x14ac:dyDescent="0.2">
      <c r="I788" s="1"/>
    </row>
    <row r="789" spans="9:9" x14ac:dyDescent="0.2">
      <c r="I789" s="1"/>
    </row>
    <row r="790" spans="9:9" x14ac:dyDescent="0.2">
      <c r="I790" s="1"/>
    </row>
    <row r="791" spans="9:9" x14ac:dyDescent="0.2">
      <c r="I791" s="1"/>
    </row>
    <row r="792" spans="9:9" x14ac:dyDescent="0.2">
      <c r="I792" s="1"/>
    </row>
    <row r="793" spans="9:9" x14ac:dyDescent="0.2">
      <c r="I793" s="1"/>
    </row>
    <row r="794" spans="9:9" x14ac:dyDescent="0.2">
      <c r="I794" s="1"/>
    </row>
    <row r="795" spans="9:9" x14ac:dyDescent="0.2">
      <c r="I795" s="1"/>
    </row>
    <row r="796" spans="9:9" x14ac:dyDescent="0.2">
      <c r="I796" s="1"/>
    </row>
    <row r="797" spans="9:9" x14ac:dyDescent="0.2">
      <c r="I797" s="1"/>
    </row>
    <row r="798" spans="9:9" x14ac:dyDescent="0.2">
      <c r="I798" s="1"/>
    </row>
    <row r="799" spans="9:9" x14ac:dyDescent="0.2">
      <c r="I799" s="1"/>
    </row>
    <row r="800" spans="9:9" x14ac:dyDescent="0.2">
      <c r="I800" s="1"/>
    </row>
    <row r="801" spans="9:9" x14ac:dyDescent="0.2">
      <c r="I801" s="1"/>
    </row>
    <row r="802" spans="9:9" x14ac:dyDescent="0.2">
      <c r="I802" s="1"/>
    </row>
    <row r="803" spans="9:9" x14ac:dyDescent="0.2">
      <c r="I803" s="1"/>
    </row>
    <row r="804" spans="9:9" x14ac:dyDescent="0.2">
      <c r="I804" s="1"/>
    </row>
    <row r="805" spans="9:9" x14ac:dyDescent="0.2">
      <c r="I805" s="1"/>
    </row>
    <row r="806" spans="9:9" x14ac:dyDescent="0.2">
      <c r="I806" s="1"/>
    </row>
    <row r="807" spans="9:9" x14ac:dyDescent="0.2">
      <c r="I807" s="1"/>
    </row>
    <row r="808" spans="9:9" x14ac:dyDescent="0.2">
      <c r="I808" s="1"/>
    </row>
    <row r="809" spans="9:9" x14ac:dyDescent="0.2">
      <c r="I809" s="1"/>
    </row>
    <row r="810" spans="9:9" x14ac:dyDescent="0.2">
      <c r="I810" s="1"/>
    </row>
    <row r="811" spans="9:9" x14ac:dyDescent="0.2">
      <c r="I811" s="1"/>
    </row>
    <row r="812" spans="9:9" x14ac:dyDescent="0.2">
      <c r="I812" s="1"/>
    </row>
    <row r="813" spans="9:9" x14ac:dyDescent="0.2">
      <c r="I813" s="1"/>
    </row>
    <row r="814" spans="9:9" x14ac:dyDescent="0.2">
      <c r="I814" s="1"/>
    </row>
    <row r="815" spans="9:9" x14ac:dyDescent="0.2">
      <c r="I815" s="1"/>
    </row>
    <row r="816" spans="9:9" x14ac:dyDescent="0.2">
      <c r="I816" s="1"/>
    </row>
    <row r="817" spans="9:9" x14ac:dyDescent="0.2">
      <c r="I817" s="1"/>
    </row>
    <row r="818" spans="9:9" x14ac:dyDescent="0.2">
      <c r="I818" s="1"/>
    </row>
    <row r="819" spans="9:9" x14ac:dyDescent="0.2">
      <c r="I819" s="1"/>
    </row>
    <row r="820" spans="9:9" x14ac:dyDescent="0.2">
      <c r="I820" s="1"/>
    </row>
    <row r="821" spans="9:9" x14ac:dyDescent="0.2">
      <c r="I821" s="1"/>
    </row>
    <row r="822" spans="9:9" x14ac:dyDescent="0.2">
      <c r="I822" s="1"/>
    </row>
    <row r="823" spans="9:9" x14ac:dyDescent="0.2">
      <c r="I823" s="1"/>
    </row>
    <row r="824" spans="9:9" x14ac:dyDescent="0.2">
      <c r="I824" s="1"/>
    </row>
    <row r="825" spans="9:9" x14ac:dyDescent="0.2">
      <c r="I825" s="1"/>
    </row>
    <row r="826" spans="9:9" x14ac:dyDescent="0.2">
      <c r="I826" s="1"/>
    </row>
    <row r="827" spans="9:9" x14ac:dyDescent="0.2">
      <c r="I827" s="1"/>
    </row>
    <row r="828" spans="9:9" x14ac:dyDescent="0.2">
      <c r="I828" s="1"/>
    </row>
    <row r="829" spans="9:9" x14ac:dyDescent="0.2">
      <c r="I829" s="1"/>
    </row>
    <row r="830" spans="9:9" x14ac:dyDescent="0.2">
      <c r="I830" s="1"/>
    </row>
    <row r="831" spans="9:9" x14ac:dyDescent="0.2">
      <c r="I831" s="1"/>
    </row>
    <row r="832" spans="9:9" x14ac:dyDescent="0.2">
      <c r="I832" s="1"/>
    </row>
    <row r="833" spans="9:9" x14ac:dyDescent="0.2">
      <c r="I833" s="1"/>
    </row>
    <row r="834" spans="9:9" x14ac:dyDescent="0.2">
      <c r="I834" s="1"/>
    </row>
    <row r="835" spans="9:9" x14ac:dyDescent="0.2">
      <c r="I835" s="1"/>
    </row>
    <row r="836" spans="9:9" x14ac:dyDescent="0.2">
      <c r="I836" s="1"/>
    </row>
    <row r="837" spans="9:9" x14ac:dyDescent="0.2">
      <c r="I837" s="1"/>
    </row>
    <row r="838" spans="9:9" x14ac:dyDescent="0.2">
      <c r="I838" s="1"/>
    </row>
    <row r="839" spans="9:9" x14ac:dyDescent="0.2">
      <c r="I839" s="1"/>
    </row>
    <row r="840" spans="9:9" x14ac:dyDescent="0.2">
      <c r="I840" s="1"/>
    </row>
    <row r="841" spans="9:9" x14ac:dyDescent="0.2">
      <c r="I841" s="1"/>
    </row>
    <row r="842" spans="9:9" x14ac:dyDescent="0.2">
      <c r="I842" s="1"/>
    </row>
    <row r="843" spans="9:9" x14ac:dyDescent="0.2">
      <c r="I843" s="1"/>
    </row>
    <row r="844" spans="9:9" x14ac:dyDescent="0.2">
      <c r="I844" s="1"/>
    </row>
    <row r="845" spans="9:9" x14ac:dyDescent="0.2">
      <c r="I845" s="1"/>
    </row>
    <row r="846" spans="9:9" x14ac:dyDescent="0.2">
      <c r="I846" s="1"/>
    </row>
    <row r="847" spans="9:9" x14ac:dyDescent="0.2">
      <c r="I847" s="1"/>
    </row>
    <row r="848" spans="9:9" x14ac:dyDescent="0.2">
      <c r="I848" s="1"/>
    </row>
    <row r="849" spans="9:9" x14ac:dyDescent="0.2">
      <c r="I849" s="1"/>
    </row>
    <row r="850" spans="9:9" x14ac:dyDescent="0.2">
      <c r="I850" s="1"/>
    </row>
    <row r="851" spans="9:9" x14ac:dyDescent="0.2">
      <c r="I851" s="1"/>
    </row>
    <row r="852" spans="9:9" x14ac:dyDescent="0.2">
      <c r="I852" s="1"/>
    </row>
    <row r="853" spans="9:9" x14ac:dyDescent="0.2">
      <c r="I853" s="1"/>
    </row>
    <row r="854" spans="9:9" x14ac:dyDescent="0.2">
      <c r="I854" s="1"/>
    </row>
    <row r="855" spans="9:9" x14ac:dyDescent="0.2">
      <c r="I855" s="1"/>
    </row>
    <row r="856" spans="9:9" x14ac:dyDescent="0.2">
      <c r="I856" s="1"/>
    </row>
    <row r="857" spans="9:9" x14ac:dyDescent="0.2">
      <c r="I857" s="1"/>
    </row>
    <row r="858" spans="9:9" x14ac:dyDescent="0.2">
      <c r="I858" s="1"/>
    </row>
    <row r="859" spans="9:9" x14ac:dyDescent="0.2">
      <c r="I859" s="1"/>
    </row>
    <row r="860" spans="9:9" x14ac:dyDescent="0.2">
      <c r="I860" s="1"/>
    </row>
    <row r="861" spans="9:9" x14ac:dyDescent="0.2">
      <c r="I861" s="1"/>
    </row>
    <row r="862" spans="9:9" x14ac:dyDescent="0.2">
      <c r="I862" s="1"/>
    </row>
    <row r="863" spans="9:9" x14ac:dyDescent="0.2">
      <c r="I863" s="1"/>
    </row>
    <row r="864" spans="9:9" x14ac:dyDescent="0.2">
      <c r="I864" s="1"/>
    </row>
    <row r="865" spans="9:9" x14ac:dyDescent="0.2">
      <c r="I865" s="1"/>
    </row>
    <row r="866" spans="9:9" x14ac:dyDescent="0.2">
      <c r="I866" s="1"/>
    </row>
    <row r="867" spans="9:9" x14ac:dyDescent="0.2">
      <c r="I867" s="1"/>
    </row>
    <row r="868" spans="9:9" x14ac:dyDescent="0.2">
      <c r="I868" s="1"/>
    </row>
    <row r="869" spans="9:9" x14ac:dyDescent="0.2">
      <c r="I869" s="1"/>
    </row>
    <row r="870" spans="9:9" x14ac:dyDescent="0.2">
      <c r="I870" s="1"/>
    </row>
    <row r="871" spans="9:9" x14ac:dyDescent="0.2">
      <c r="I871" s="1"/>
    </row>
    <row r="872" spans="9:9" x14ac:dyDescent="0.2">
      <c r="I872" s="1"/>
    </row>
    <row r="873" spans="9:9" x14ac:dyDescent="0.2">
      <c r="I873" s="1"/>
    </row>
    <row r="874" spans="9:9" x14ac:dyDescent="0.2">
      <c r="I874" s="1"/>
    </row>
    <row r="875" spans="9:9" x14ac:dyDescent="0.2">
      <c r="I875" s="1"/>
    </row>
    <row r="876" spans="9:9" x14ac:dyDescent="0.2">
      <c r="I876" s="1"/>
    </row>
    <row r="877" spans="9:9" x14ac:dyDescent="0.2">
      <c r="I877" s="1"/>
    </row>
    <row r="878" spans="9:9" x14ac:dyDescent="0.2">
      <c r="I878" s="1"/>
    </row>
    <row r="879" spans="9:9" x14ac:dyDescent="0.2">
      <c r="I879" s="1"/>
    </row>
    <row r="880" spans="9:9" x14ac:dyDescent="0.2">
      <c r="I880" s="1"/>
    </row>
    <row r="881" spans="9:9" x14ac:dyDescent="0.2">
      <c r="I881" s="1"/>
    </row>
    <row r="882" spans="9:9" x14ac:dyDescent="0.2">
      <c r="I882" s="1"/>
    </row>
    <row r="883" spans="9:9" x14ac:dyDescent="0.2">
      <c r="I883" s="1"/>
    </row>
    <row r="884" spans="9:9" x14ac:dyDescent="0.2">
      <c r="I884" s="1"/>
    </row>
    <row r="885" spans="9:9" x14ac:dyDescent="0.2">
      <c r="I885" s="1"/>
    </row>
    <row r="886" spans="9:9" x14ac:dyDescent="0.2">
      <c r="I886" s="1"/>
    </row>
    <row r="887" spans="9:9" x14ac:dyDescent="0.2">
      <c r="I887" s="1"/>
    </row>
    <row r="888" spans="9:9" x14ac:dyDescent="0.2">
      <c r="I888" s="1"/>
    </row>
    <row r="889" spans="9:9" x14ac:dyDescent="0.2">
      <c r="I889" s="1"/>
    </row>
    <row r="890" spans="9:9" x14ac:dyDescent="0.2">
      <c r="I890" s="1"/>
    </row>
    <row r="891" spans="9:9" x14ac:dyDescent="0.2">
      <c r="I891" s="1"/>
    </row>
    <row r="892" spans="9:9" x14ac:dyDescent="0.2">
      <c r="I892" s="1"/>
    </row>
    <row r="893" spans="9:9" x14ac:dyDescent="0.2">
      <c r="I893" s="1"/>
    </row>
    <row r="894" spans="9:9" x14ac:dyDescent="0.2">
      <c r="I894" s="1"/>
    </row>
    <row r="895" spans="9:9" x14ac:dyDescent="0.2">
      <c r="I895" s="1"/>
    </row>
    <row r="896" spans="9:9" x14ac:dyDescent="0.2">
      <c r="I896" s="1"/>
    </row>
    <row r="897" spans="9:9" x14ac:dyDescent="0.2">
      <c r="I897" s="1"/>
    </row>
    <row r="898" spans="9:9" x14ac:dyDescent="0.2">
      <c r="I898" s="1"/>
    </row>
    <row r="899" spans="9:9" x14ac:dyDescent="0.2">
      <c r="I899" s="1"/>
    </row>
    <row r="900" spans="9:9" x14ac:dyDescent="0.2">
      <c r="I900" s="1"/>
    </row>
    <row r="901" spans="9:9" x14ac:dyDescent="0.2">
      <c r="I901" s="1"/>
    </row>
    <row r="902" spans="9:9" x14ac:dyDescent="0.2">
      <c r="I902" s="1"/>
    </row>
    <row r="903" spans="9:9" x14ac:dyDescent="0.2">
      <c r="I903" s="1"/>
    </row>
    <row r="904" spans="9:9" x14ac:dyDescent="0.2">
      <c r="I904" s="1"/>
    </row>
    <row r="905" spans="9:9" x14ac:dyDescent="0.2">
      <c r="I905" s="1"/>
    </row>
    <row r="906" spans="9:9" x14ac:dyDescent="0.2">
      <c r="I906" s="1"/>
    </row>
    <row r="907" spans="9:9" x14ac:dyDescent="0.2">
      <c r="I907" s="1"/>
    </row>
    <row r="908" spans="9:9" x14ac:dyDescent="0.2">
      <c r="I908" s="1"/>
    </row>
    <row r="909" spans="9:9" x14ac:dyDescent="0.2">
      <c r="I909" s="1"/>
    </row>
    <row r="910" spans="9:9" x14ac:dyDescent="0.2">
      <c r="I910" s="1"/>
    </row>
    <row r="911" spans="9:9" x14ac:dyDescent="0.2">
      <c r="I911" s="1"/>
    </row>
    <row r="912" spans="9:9" x14ac:dyDescent="0.2">
      <c r="I912" s="1"/>
    </row>
    <row r="913" spans="9:9" x14ac:dyDescent="0.2">
      <c r="I913" s="1"/>
    </row>
    <row r="914" spans="9:9" x14ac:dyDescent="0.2">
      <c r="I914" s="1"/>
    </row>
    <row r="915" spans="9:9" x14ac:dyDescent="0.2">
      <c r="I915" s="1"/>
    </row>
    <row r="916" spans="9:9" x14ac:dyDescent="0.2">
      <c r="I916" s="1"/>
    </row>
    <row r="917" spans="9:9" x14ac:dyDescent="0.2">
      <c r="I917" s="1"/>
    </row>
    <row r="918" spans="9:9" x14ac:dyDescent="0.2">
      <c r="I918" s="1"/>
    </row>
    <row r="919" spans="9:9" x14ac:dyDescent="0.2">
      <c r="I919" s="1"/>
    </row>
    <row r="920" spans="9:9" x14ac:dyDescent="0.2">
      <c r="I920" s="1"/>
    </row>
    <row r="921" spans="9:9" x14ac:dyDescent="0.2">
      <c r="I921" s="1"/>
    </row>
    <row r="922" spans="9:9" x14ac:dyDescent="0.2">
      <c r="I922" s="1"/>
    </row>
    <row r="923" spans="9:9" x14ac:dyDescent="0.2">
      <c r="I923" s="1"/>
    </row>
    <row r="924" spans="9:9" x14ac:dyDescent="0.2">
      <c r="I924" s="1"/>
    </row>
    <row r="925" spans="9:9" x14ac:dyDescent="0.2">
      <c r="I925" s="1"/>
    </row>
    <row r="926" spans="9:9" x14ac:dyDescent="0.2">
      <c r="I926" s="1"/>
    </row>
    <row r="927" spans="9:9" x14ac:dyDescent="0.2">
      <c r="I927" s="1"/>
    </row>
    <row r="928" spans="9:9" x14ac:dyDescent="0.2">
      <c r="I928" s="1"/>
    </row>
    <row r="929" spans="9:9" x14ac:dyDescent="0.2">
      <c r="I929" s="1"/>
    </row>
    <row r="930" spans="9:9" x14ac:dyDescent="0.2">
      <c r="I930" s="1"/>
    </row>
    <row r="931" spans="9:9" x14ac:dyDescent="0.2">
      <c r="I931" s="1"/>
    </row>
    <row r="932" spans="9:9" x14ac:dyDescent="0.2">
      <c r="I932" s="1"/>
    </row>
    <row r="933" spans="9:9" x14ac:dyDescent="0.2">
      <c r="I933" s="1"/>
    </row>
    <row r="934" spans="9:9" x14ac:dyDescent="0.2">
      <c r="I934" s="1"/>
    </row>
    <row r="935" spans="9:9" x14ac:dyDescent="0.2">
      <c r="I935" s="1"/>
    </row>
    <row r="936" spans="9:9" x14ac:dyDescent="0.2">
      <c r="I936" s="1"/>
    </row>
    <row r="937" spans="9:9" x14ac:dyDescent="0.2">
      <c r="I937" s="1"/>
    </row>
    <row r="938" spans="9:9" x14ac:dyDescent="0.2">
      <c r="I938" s="1"/>
    </row>
    <row r="939" spans="9:9" x14ac:dyDescent="0.2">
      <c r="I939" s="1"/>
    </row>
    <row r="940" spans="9:9" x14ac:dyDescent="0.2">
      <c r="I940" s="1"/>
    </row>
    <row r="941" spans="9:9" x14ac:dyDescent="0.2">
      <c r="I941" s="1"/>
    </row>
    <row r="942" spans="9:9" x14ac:dyDescent="0.2">
      <c r="I942" s="1"/>
    </row>
    <row r="943" spans="9:9" x14ac:dyDescent="0.2">
      <c r="I943" s="1"/>
    </row>
    <row r="944" spans="9:9" x14ac:dyDescent="0.2">
      <c r="I944" s="1"/>
    </row>
    <row r="945" spans="9:9" x14ac:dyDescent="0.2">
      <c r="I945" s="1"/>
    </row>
    <row r="946" spans="9:9" x14ac:dyDescent="0.2">
      <c r="I946" s="1"/>
    </row>
    <row r="947" spans="9:9" x14ac:dyDescent="0.2">
      <c r="I947" s="1"/>
    </row>
    <row r="948" spans="9:9" x14ac:dyDescent="0.2">
      <c r="I948" s="1"/>
    </row>
    <row r="949" spans="9:9" x14ac:dyDescent="0.2">
      <c r="I949" s="1"/>
    </row>
    <row r="950" spans="9:9" x14ac:dyDescent="0.2">
      <c r="I950" s="1"/>
    </row>
    <row r="951" spans="9:9" x14ac:dyDescent="0.2">
      <c r="I951" s="1"/>
    </row>
    <row r="952" spans="9:9" x14ac:dyDescent="0.2">
      <c r="I952" s="1"/>
    </row>
    <row r="953" spans="9:9" x14ac:dyDescent="0.2">
      <c r="I953" s="1"/>
    </row>
    <row r="954" spans="9:9" x14ac:dyDescent="0.2">
      <c r="I954" s="1"/>
    </row>
    <row r="955" spans="9:9" x14ac:dyDescent="0.2">
      <c r="I955" s="1"/>
    </row>
    <row r="956" spans="9:9" x14ac:dyDescent="0.2">
      <c r="I956" s="1"/>
    </row>
    <row r="957" spans="9:9" x14ac:dyDescent="0.2">
      <c r="I957" s="1"/>
    </row>
    <row r="958" spans="9:9" x14ac:dyDescent="0.2">
      <c r="I958" s="1"/>
    </row>
    <row r="959" spans="9:9" x14ac:dyDescent="0.2">
      <c r="I959" s="1"/>
    </row>
    <row r="960" spans="9:9" x14ac:dyDescent="0.2">
      <c r="I960" s="1"/>
    </row>
    <row r="961" spans="9:9" x14ac:dyDescent="0.2">
      <c r="I961" s="1"/>
    </row>
    <row r="962" spans="9:9" x14ac:dyDescent="0.2">
      <c r="I962" s="1"/>
    </row>
    <row r="963" spans="9:9" x14ac:dyDescent="0.2">
      <c r="I963" s="1"/>
    </row>
    <row r="964" spans="9:9" x14ac:dyDescent="0.2">
      <c r="I964" s="1"/>
    </row>
    <row r="965" spans="9:9" x14ac:dyDescent="0.2">
      <c r="I965" s="1"/>
    </row>
    <row r="966" spans="9:9" x14ac:dyDescent="0.2">
      <c r="I966" s="1"/>
    </row>
    <row r="967" spans="9:9" x14ac:dyDescent="0.2">
      <c r="I967" s="1"/>
    </row>
    <row r="968" spans="9:9" x14ac:dyDescent="0.2">
      <c r="I968" s="1"/>
    </row>
    <row r="969" spans="9:9" x14ac:dyDescent="0.2">
      <c r="I969" s="1"/>
    </row>
    <row r="970" spans="9:9" x14ac:dyDescent="0.2">
      <c r="I970" s="1"/>
    </row>
    <row r="971" spans="9:9" x14ac:dyDescent="0.2">
      <c r="I971" s="1"/>
    </row>
    <row r="972" spans="9:9" x14ac:dyDescent="0.2">
      <c r="I972" s="1"/>
    </row>
    <row r="973" spans="9:9" x14ac:dyDescent="0.2">
      <c r="I973" s="1"/>
    </row>
    <row r="974" spans="9:9" x14ac:dyDescent="0.2">
      <c r="I974" s="1"/>
    </row>
    <row r="975" spans="9:9" x14ac:dyDescent="0.2">
      <c r="I975" s="1"/>
    </row>
    <row r="976" spans="9:9" x14ac:dyDescent="0.2">
      <c r="I976" s="1"/>
    </row>
    <row r="977" spans="9:9" x14ac:dyDescent="0.2">
      <c r="I977" s="1"/>
    </row>
    <row r="978" spans="9:9" x14ac:dyDescent="0.2">
      <c r="I978" s="1"/>
    </row>
    <row r="979" spans="9:9" x14ac:dyDescent="0.2">
      <c r="I979" s="1"/>
    </row>
    <row r="980" spans="9:9" x14ac:dyDescent="0.2">
      <c r="I980" s="1"/>
    </row>
    <row r="981" spans="9:9" x14ac:dyDescent="0.2">
      <c r="I981" s="1"/>
    </row>
    <row r="982" spans="9:9" x14ac:dyDescent="0.2">
      <c r="I982" s="1"/>
    </row>
    <row r="983" spans="9:9" x14ac:dyDescent="0.2">
      <c r="I983" s="1"/>
    </row>
    <row r="984" spans="9:9" x14ac:dyDescent="0.2">
      <c r="I984" s="1"/>
    </row>
    <row r="985" spans="9:9" x14ac:dyDescent="0.2">
      <c r="I985" s="1"/>
    </row>
    <row r="986" spans="9:9" x14ac:dyDescent="0.2">
      <c r="I986" s="1"/>
    </row>
    <row r="987" spans="9:9" x14ac:dyDescent="0.2">
      <c r="I987" s="1"/>
    </row>
    <row r="988" spans="9:9" x14ac:dyDescent="0.2">
      <c r="I988" s="1"/>
    </row>
    <row r="989" spans="9:9" x14ac:dyDescent="0.2">
      <c r="I989" s="1"/>
    </row>
    <row r="990" spans="9:9" x14ac:dyDescent="0.2">
      <c r="I990" s="1"/>
    </row>
    <row r="991" spans="9:9" x14ac:dyDescent="0.2">
      <c r="I991" s="1"/>
    </row>
    <row r="992" spans="9:9" x14ac:dyDescent="0.2">
      <c r="I992" s="1"/>
    </row>
    <row r="993" spans="9:9" x14ac:dyDescent="0.2">
      <c r="I993" s="1"/>
    </row>
    <row r="994" spans="9:9" x14ac:dyDescent="0.2">
      <c r="I994" s="1"/>
    </row>
    <row r="995" spans="9:9" x14ac:dyDescent="0.2">
      <c r="I995" s="1"/>
    </row>
    <row r="996" spans="9:9" x14ac:dyDescent="0.2">
      <c r="I996" s="1"/>
    </row>
    <row r="997" spans="9:9" x14ac:dyDescent="0.2">
      <c r="I997" s="1"/>
    </row>
    <row r="998" spans="9:9" x14ac:dyDescent="0.2">
      <c r="I998" s="1"/>
    </row>
    <row r="999" spans="9:9" x14ac:dyDescent="0.2">
      <c r="I999" s="1"/>
    </row>
    <row r="1000" spans="9:9" x14ac:dyDescent="0.2">
      <c r="I1000" s="1"/>
    </row>
    <row r="1001" spans="9:9" x14ac:dyDescent="0.2">
      <c r="I1001" s="1"/>
    </row>
    <row r="1002" spans="9:9" x14ac:dyDescent="0.2">
      <c r="I1002" s="1"/>
    </row>
    <row r="1003" spans="9:9" x14ac:dyDescent="0.2">
      <c r="I1003" s="1"/>
    </row>
    <row r="1004" spans="9:9" x14ac:dyDescent="0.2">
      <c r="I1004" s="1"/>
    </row>
    <row r="1005" spans="9:9" x14ac:dyDescent="0.2">
      <c r="I1005" s="1"/>
    </row>
    <row r="1006" spans="9:9" x14ac:dyDescent="0.2">
      <c r="I1006" s="1"/>
    </row>
    <row r="1007" spans="9:9" x14ac:dyDescent="0.2">
      <c r="I1007" s="1"/>
    </row>
    <row r="1008" spans="9:9" x14ac:dyDescent="0.2">
      <c r="I1008" s="1"/>
    </row>
    <row r="1009" spans="9:9" x14ac:dyDescent="0.2">
      <c r="I1009" s="1"/>
    </row>
    <row r="1010" spans="9:9" x14ac:dyDescent="0.2">
      <c r="I1010" s="1"/>
    </row>
    <row r="1011" spans="9:9" x14ac:dyDescent="0.2">
      <c r="I1011" s="1"/>
    </row>
    <row r="1012" spans="9:9" x14ac:dyDescent="0.2">
      <c r="I1012" s="1"/>
    </row>
    <row r="1013" spans="9:9" x14ac:dyDescent="0.2">
      <c r="I1013" s="1"/>
    </row>
    <row r="1014" spans="9:9" x14ac:dyDescent="0.2">
      <c r="I1014" s="1"/>
    </row>
    <row r="1015" spans="9:9" x14ac:dyDescent="0.2">
      <c r="I1015" s="1"/>
    </row>
    <row r="1016" spans="9:9" x14ac:dyDescent="0.2">
      <c r="I1016" s="1"/>
    </row>
    <row r="1017" spans="9:9" x14ac:dyDescent="0.2">
      <c r="I1017" s="1"/>
    </row>
    <row r="1018" spans="9:9" x14ac:dyDescent="0.2">
      <c r="I1018" s="1"/>
    </row>
    <row r="1019" spans="9:9" x14ac:dyDescent="0.2">
      <c r="I1019" s="1"/>
    </row>
    <row r="1020" spans="9:9" x14ac:dyDescent="0.2">
      <c r="I1020" s="1"/>
    </row>
    <row r="1021" spans="9:9" x14ac:dyDescent="0.2">
      <c r="I1021" s="1"/>
    </row>
    <row r="1022" spans="9:9" x14ac:dyDescent="0.2">
      <c r="I1022" s="1"/>
    </row>
    <row r="1023" spans="9:9" x14ac:dyDescent="0.2">
      <c r="I1023" s="1"/>
    </row>
    <row r="1024" spans="9:9" x14ac:dyDescent="0.2">
      <c r="I1024" s="1"/>
    </row>
    <row r="1025" spans="9:9" x14ac:dyDescent="0.2">
      <c r="I1025" s="1"/>
    </row>
    <row r="1026" spans="9:9" x14ac:dyDescent="0.2">
      <c r="I1026" s="1"/>
    </row>
  </sheetData>
  <sheetProtection algorithmName="SHA-512" hashValue="XF0ptSDoDMHMlyzxbZicTr+6CJ15kfbnNoPtuGLlUisFciuV71UOrPu7AuwocA8MtHhYyshTFwMdM13NGtpyWQ==" saltValue="5YA06TIEgtvn1x7RPW4Qkw==" spinCount="100000" sheet="1" selectLockedCells="1"/>
  <mergeCells count="163">
    <mergeCell ref="A2:O2"/>
    <mergeCell ref="A3:O3"/>
    <mergeCell ref="B34:B36"/>
    <mergeCell ref="B37:B39"/>
    <mergeCell ref="B43:B44"/>
    <mergeCell ref="B40:B42"/>
    <mergeCell ref="B45:B46"/>
    <mergeCell ref="B5:L5"/>
    <mergeCell ref="C21:E21"/>
    <mergeCell ref="F21:H21"/>
    <mergeCell ref="C22:E22"/>
    <mergeCell ref="F22:H22"/>
    <mergeCell ref="F24:G24"/>
    <mergeCell ref="F25:G25"/>
    <mergeCell ref="F26:G26"/>
    <mergeCell ref="F27:G27"/>
    <mergeCell ref="B24:C25"/>
    <mergeCell ref="B14:E14"/>
    <mergeCell ref="F14:H14"/>
    <mergeCell ref="C20:E20"/>
    <mergeCell ref="F20:H20"/>
    <mergeCell ref="J31:M31"/>
    <mergeCell ref="F16:H16"/>
    <mergeCell ref="B17:E17"/>
    <mergeCell ref="B47:B48"/>
    <mergeCell ref="B49:B50"/>
    <mergeCell ref="B51:B52"/>
    <mergeCell ref="C47:E47"/>
    <mergeCell ref="C51:E51"/>
    <mergeCell ref="C53:E53"/>
    <mergeCell ref="B6:L6"/>
    <mergeCell ref="B7:L7"/>
    <mergeCell ref="B8:L8"/>
    <mergeCell ref="B9:L9"/>
    <mergeCell ref="B10:L10"/>
    <mergeCell ref="B12:E12"/>
    <mergeCell ref="F12:H12"/>
    <mergeCell ref="B13:E13"/>
    <mergeCell ref="F13:H13"/>
    <mergeCell ref="B32:E32"/>
    <mergeCell ref="B33:E33"/>
    <mergeCell ref="F31:I31"/>
    <mergeCell ref="F32:I32"/>
    <mergeCell ref="F33:I33"/>
    <mergeCell ref="B15:E15"/>
    <mergeCell ref="F15:H15"/>
    <mergeCell ref="B16:E16"/>
    <mergeCell ref="F17:H17"/>
    <mergeCell ref="B18:E18"/>
    <mergeCell ref="F18:H18"/>
    <mergeCell ref="C19:E19"/>
    <mergeCell ref="F19:H19"/>
    <mergeCell ref="B26:C27"/>
    <mergeCell ref="B29:M29"/>
    <mergeCell ref="B31:E31"/>
    <mergeCell ref="C37:E37"/>
    <mergeCell ref="J32:M32"/>
    <mergeCell ref="J33:M33"/>
    <mergeCell ref="J34:M34"/>
    <mergeCell ref="J35:M35"/>
    <mergeCell ref="J36:M36"/>
    <mergeCell ref="J37:M37"/>
    <mergeCell ref="B19:B23"/>
    <mergeCell ref="C23:E23"/>
    <mergeCell ref="F23:H23"/>
    <mergeCell ref="C38:E38"/>
    <mergeCell ref="C39:E39"/>
    <mergeCell ref="F37:I37"/>
    <mergeCell ref="F38:I38"/>
    <mergeCell ref="F39:I39"/>
    <mergeCell ref="C34:E34"/>
    <mergeCell ref="C35:E35"/>
    <mergeCell ref="C36:E36"/>
    <mergeCell ref="F34:I34"/>
    <mergeCell ref="F35:I35"/>
    <mergeCell ref="F36:I36"/>
    <mergeCell ref="C42:E42"/>
    <mergeCell ref="C43:E43"/>
    <mergeCell ref="F43:H43"/>
    <mergeCell ref="C45:E45"/>
    <mergeCell ref="F45:H45"/>
    <mergeCell ref="J45:L45"/>
    <mergeCell ref="C57:E57"/>
    <mergeCell ref="F57:H57"/>
    <mergeCell ref="C40:E40"/>
    <mergeCell ref="C41:E41"/>
    <mergeCell ref="F47:H47"/>
    <mergeCell ref="F51:H51"/>
    <mergeCell ref="F42:I42"/>
    <mergeCell ref="F41:I41"/>
    <mergeCell ref="F40:I40"/>
    <mergeCell ref="F53:H53"/>
    <mergeCell ref="J53:L53"/>
    <mergeCell ref="C49:E49"/>
    <mergeCell ref="E69:L69"/>
    <mergeCell ref="B62:E62"/>
    <mergeCell ref="B63:E63"/>
    <mergeCell ref="B66:E66"/>
    <mergeCell ref="B67:E67"/>
    <mergeCell ref="F49:H49"/>
    <mergeCell ref="J49:L49"/>
    <mergeCell ref="B61:E61"/>
    <mergeCell ref="B64:E64"/>
    <mergeCell ref="B65:E65"/>
    <mergeCell ref="J61:L61"/>
    <mergeCell ref="B60:E60"/>
    <mergeCell ref="C55:E55"/>
    <mergeCell ref="F55:H55"/>
    <mergeCell ref="J60:M60"/>
    <mergeCell ref="B53:B54"/>
    <mergeCell ref="B55:B56"/>
    <mergeCell ref="B59:E59"/>
    <mergeCell ref="J51:L51"/>
    <mergeCell ref="F59:H59"/>
    <mergeCell ref="B57:B58"/>
    <mergeCell ref="F67:H67"/>
    <mergeCell ref="F66:I66"/>
    <mergeCell ref="F65:I65"/>
    <mergeCell ref="N31:Q31"/>
    <mergeCell ref="N32:Q32"/>
    <mergeCell ref="N33:Q33"/>
    <mergeCell ref="N34:Q34"/>
    <mergeCell ref="N35:Q35"/>
    <mergeCell ref="N36:Q36"/>
    <mergeCell ref="N37:Q37"/>
    <mergeCell ref="N38:Q38"/>
    <mergeCell ref="N39:Q39"/>
    <mergeCell ref="N40:Q40"/>
    <mergeCell ref="N41:Q41"/>
    <mergeCell ref="N42:Q42"/>
    <mergeCell ref="J42:M42"/>
    <mergeCell ref="J41:M41"/>
    <mergeCell ref="J40:M40"/>
    <mergeCell ref="J39:M39"/>
    <mergeCell ref="J38:M38"/>
    <mergeCell ref="N60:Q60"/>
    <mergeCell ref="N51:P51"/>
    <mergeCell ref="J43:L43"/>
    <mergeCell ref="N43:P43"/>
    <mergeCell ref="J59:L59"/>
    <mergeCell ref="J57:L57"/>
    <mergeCell ref="N57:P57"/>
    <mergeCell ref="N45:P45"/>
    <mergeCell ref="N49:P49"/>
    <mergeCell ref="J55:L55"/>
    <mergeCell ref="N53:P53"/>
    <mergeCell ref="J47:L47"/>
    <mergeCell ref="N47:P47"/>
    <mergeCell ref="N55:P55"/>
    <mergeCell ref="N59:P59"/>
    <mergeCell ref="J66:M66"/>
    <mergeCell ref="J67:L67"/>
    <mergeCell ref="N61:P61"/>
    <mergeCell ref="N67:P67"/>
    <mergeCell ref="F64:I64"/>
    <mergeCell ref="F63:I63"/>
    <mergeCell ref="F62:I62"/>
    <mergeCell ref="F61:H61"/>
    <mergeCell ref="F60:I60"/>
    <mergeCell ref="J62:M62"/>
    <mergeCell ref="J63:M63"/>
    <mergeCell ref="J64:M64"/>
    <mergeCell ref="J65:M65"/>
  </mergeCells>
  <phoneticPr fontId="28"/>
  <dataValidations count="4">
    <dataValidation allowBlank="1" showInputMessage="1" showErrorMessage="1" sqref="F28:H28" xr:uid="{77880614-50D5-4316-A019-EAB5053691DE}"/>
    <dataValidation type="whole" operator="greaterThanOrEqual" allowBlank="1" showInputMessage="1" showErrorMessage="1" sqref="F17:G17" xr:uid="{E80DA172-D10D-4DFA-93E5-2F08DF5BFE0C}">
      <formula1>0</formula1>
    </dataValidation>
    <dataValidation type="list" allowBlank="1" showInputMessage="1" showErrorMessage="1" sqref="N32:N33 J32:J33 F32:F33 F60 J60 N60 J44:L44 N58:P58 F56:H56 F58:H58 F48:H48 N56:P56 N54:P54 N52:P52 N50:P50 N48:P48 N46:P46 F54:H54 J58:L58 F52:H52 F44:H44 F46:H46 F50:H50 J46:L46 J48:L48 J50:L50 J52:L52 J54:L54 J56:L56 N44:P44 Q67 I67 M67 L68:M68 F68:J68 J62:J66 F62:F66 N62:Q66 F12:H13" xr:uid="{0F912D42-AC63-4CC2-8C0E-7417D7AB4D4D}">
      <formula1>#REF!</formula1>
    </dataValidation>
    <dataValidation type="list" allowBlank="1" showInputMessage="1" showErrorMessage="1" errorTitle="もう一度！" error="○か×を選択してください" sqref="M61 I61 Q44 Q57 Q46 Q52 M46 M44 I56 M55 I44 I46 I48 I50 I52 M50 M52:M53 M48 Q48 Q50 M57 Q54:Q55 I54 Q59 I58:I59 M59 Q61" xr:uid="{3D59D620-7D12-4B22-8F76-F0A6C8009E8D}">
      <formula1>#REF!</formula1>
    </dataValidation>
  </dataValidations>
  <pageMargins left="0.59020397231334776" right="0.59020397231334776" top="0.59020397231334776" bottom="0.59020397231334776" header="0.51174154431801144" footer="0.51174154431801144"/>
  <pageSetup paperSize="9" scale="47" orientation="portrait" r:id="rId1"/>
  <headerFooter alignWithMargins="0"/>
  <rowBreaks count="1" manualBreakCount="1">
    <brk id="67" min="5" max="15"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C6C2D-35AA-47D4-8523-748AD1956E9E}">
  <sheetPr>
    <tabColor rgb="FF0070C0"/>
  </sheetPr>
  <dimension ref="A1:BH79"/>
  <sheetViews>
    <sheetView view="pageBreakPreview" zoomScale="80" zoomScaleNormal="80" zoomScaleSheetLayoutView="80" workbookViewId="0">
      <selection activeCell="P70" sqref="P70"/>
    </sheetView>
  </sheetViews>
  <sheetFormatPr defaultColWidth="8.88671875" defaultRowHeight="13.2" x14ac:dyDescent="0.2"/>
  <cols>
    <col min="1" max="1" width="2" style="1" customWidth="1"/>
    <col min="2" max="2" width="8.88671875" style="1"/>
    <col min="3" max="4" width="7.88671875" style="1" customWidth="1"/>
    <col min="5" max="5" width="7.109375" style="1" bestFit="1" customWidth="1"/>
    <col min="6" max="7" width="19.109375" style="1" customWidth="1"/>
    <col min="8" max="8" width="7.6640625" style="1" bestFit="1" customWidth="1"/>
    <col min="9" max="10" width="19.109375" style="1" customWidth="1"/>
    <col min="11" max="11" width="7.6640625" style="1" bestFit="1" customWidth="1"/>
    <col min="12" max="13" width="19.109375" style="1" customWidth="1"/>
    <col min="14" max="14" width="7.6640625" style="1" bestFit="1" customWidth="1"/>
    <col min="15" max="15" width="2" style="1" customWidth="1"/>
    <col min="16" max="17" width="19.88671875" style="1" customWidth="1"/>
    <col min="18" max="25" width="9" style="1" customWidth="1"/>
    <col min="26" max="26" width="11.21875" style="1" bestFit="1" customWidth="1"/>
    <col min="27" max="60" width="9" style="1" customWidth="1"/>
    <col min="61" max="89" width="9" customWidth="1"/>
  </cols>
  <sheetData>
    <row r="1" spans="1:31" ht="11.25" customHeight="1" x14ac:dyDescent="0.2">
      <c r="A1" s="2"/>
      <c r="B1" s="3"/>
      <c r="C1" s="3"/>
      <c r="D1" s="3"/>
      <c r="E1" s="3"/>
      <c r="F1" s="3"/>
      <c r="G1" s="3"/>
      <c r="H1" s="3"/>
      <c r="I1" s="3"/>
      <c r="J1" s="3"/>
      <c r="K1" s="3"/>
      <c r="L1" s="3"/>
      <c r="M1" s="3"/>
      <c r="N1" s="3"/>
      <c r="O1" s="3"/>
      <c r="P1" s="86"/>
    </row>
    <row r="2" spans="1:31" ht="24" customHeight="1" x14ac:dyDescent="0.2">
      <c r="A2" s="584" t="s">
        <v>307</v>
      </c>
      <c r="B2" s="584"/>
      <c r="C2" s="584"/>
      <c r="D2" s="584"/>
      <c r="E2" s="584"/>
      <c r="F2" s="584"/>
      <c r="G2" s="584"/>
      <c r="H2" s="584"/>
      <c r="I2" s="584"/>
      <c r="J2" s="584"/>
      <c r="K2" s="584"/>
      <c r="L2" s="584"/>
      <c r="M2" s="584"/>
      <c r="N2" s="584"/>
      <c r="O2" s="584"/>
      <c r="P2" s="87" t="s">
        <v>0</v>
      </c>
      <c r="R2" s="1" t="s">
        <v>1</v>
      </c>
    </row>
    <row r="3" spans="1:31" ht="24" customHeight="1" x14ac:dyDescent="0.2">
      <c r="A3" s="585" t="s">
        <v>148</v>
      </c>
      <c r="B3" s="585"/>
      <c r="C3" s="585"/>
      <c r="D3" s="585"/>
      <c r="E3" s="585"/>
      <c r="F3" s="585"/>
      <c r="G3" s="585"/>
      <c r="H3" s="585"/>
      <c r="I3" s="585"/>
      <c r="J3" s="585"/>
      <c r="K3" s="585"/>
      <c r="L3" s="585"/>
      <c r="M3" s="585"/>
      <c r="N3" s="585"/>
      <c r="O3" s="585"/>
      <c r="P3" s="88" t="str">
        <f>IF(V18=144,R2,R3)</f>
        <v>ＯＫ</v>
      </c>
      <c r="R3" s="1" t="s">
        <v>2</v>
      </c>
    </row>
    <row r="4" spans="1:31" ht="24" customHeight="1" x14ac:dyDescent="0.2">
      <c r="A4" s="14"/>
      <c r="B4" s="14"/>
      <c r="C4" s="14"/>
      <c r="D4" s="14"/>
      <c r="E4" s="14"/>
      <c r="F4" s="14"/>
      <c r="G4" s="14"/>
      <c r="H4" s="14"/>
      <c r="I4" s="14"/>
      <c r="J4" s="14"/>
      <c r="K4" s="14"/>
      <c r="L4" s="14"/>
      <c r="M4" s="14"/>
      <c r="N4" s="14"/>
      <c r="O4" s="14"/>
      <c r="P4" s="88"/>
    </row>
    <row r="5" spans="1:31" ht="15" customHeight="1" x14ac:dyDescent="0.2">
      <c r="A5" s="4"/>
      <c r="B5" s="381" t="s">
        <v>3</v>
      </c>
      <c r="C5" s="382"/>
      <c r="D5" s="382"/>
      <c r="E5" s="382"/>
      <c r="F5" s="382"/>
      <c r="G5" s="382"/>
      <c r="H5" s="382"/>
      <c r="I5" s="382"/>
      <c r="J5" s="382"/>
      <c r="K5" s="382"/>
      <c r="L5" s="383"/>
      <c r="M5" s="6"/>
      <c r="N5" s="6"/>
      <c r="O5" s="4"/>
      <c r="P5" s="155"/>
    </row>
    <row r="6" spans="1:31" ht="15" customHeight="1" x14ac:dyDescent="0.2">
      <c r="A6" s="4"/>
      <c r="B6" s="384" t="s">
        <v>353</v>
      </c>
      <c r="C6" s="385"/>
      <c r="D6" s="385"/>
      <c r="E6" s="385"/>
      <c r="F6" s="385"/>
      <c r="G6" s="385"/>
      <c r="H6" s="385"/>
      <c r="I6" s="385"/>
      <c r="J6" s="385"/>
      <c r="K6" s="385"/>
      <c r="L6" s="386"/>
      <c r="M6" s="6"/>
      <c r="N6" s="6"/>
      <c r="O6" s="4"/>
      <c r="P6" s="155"/>
    </row>
    <row r="7" spans="1:31" ht="15" customHeight="1" x14ac:dyDescent="0.2">
      <c r="A7" s="4"/>
      <c r="B7" s="521" t="s">
        <v>4</v>
      </c>
      <c r="C7" s="522"/>
      <c r="D7" s="522"/>
      <c r="E7" s="522"/>
      <c r="F7" s="522"/>
      <c r="G7" s="522"/>
      <c r="H7" s="522"/>
      <c r="I7" s="522"/>
      <c r="J7" s="522"/>
      <c r="K7" s="522"/>
      <c r="L7" s="523"/>
      <c r="M7" s="6"/>
      <c r="N7" s="6"/>
      <c r="O7" s="4"/>
      <c r="P7" s="155"/>
    </row>
    <row r="8" spans="1:31" ht="15" customHeight="1" x14ac:dyDescent="0.2">
      <c r="A8" s="4"/>
      <c r="B8" s="524" t="s">
        <v>5</v>
      </c>
      <c r="C8" s="525"/>
      <c r="D8" s="525"/>
      <c r="E8" s="525"/>
      <c r="F8" s="525"/>
      <c r="G8" s="525"/>
      <c r="H8" s="525"/>
      <c r="I8" s="525"/>
      <c r="J8" s="525"/>
      <c r="K8" s="525"/>
      <c r="L8" s="526"/>
      <c r="M8" s="6"/>
      <c r="N8" s="6"/>
      <c r="O8" s="4"/>
      <c r="P8" s="155"/>
    </row>
    <row r="9" spans="1:31" ht="15" customHeight="1" x14ac:dyDescent="0.2">
      <c r="A9" s="4"/>
      <c r="B9" s="524" t="s">
        <v>6</v>
      </c>
      <c r="C9" s="525"/>
      <c r="D9" s="525"/>
      <c r="E9" s="525"/>
      <c r="F9" s="525"/>
      <c r="G9" s="525"/>
      <c r="H9" s="525"/>
      <c r="I9" s="525"/>
      <c r="J9" s="525"/>
      <c r="K9" s="525"/>
      <c r="L9" s="526"/>
      <c r="M9" s="6"/>
      <c r="N9" s="6"/>
      <c r="O9" s="4"/>
      <c r="P9" s="155"/>
    </row>
    <row r="10" spans="1:31" ht="15" customHeight="1" x14ac:dyDescent="0.2">
      <c r="A10" s="4"/>
      <c r="B10" s="370" t="s">
        <v>7</v>
      </c>
      <c r="C10" s="371"/>
      <c r="D10" s="371"/>
      <c r="E10" s="371"/>
      <c r="F10" s="371"/>
      <c r="G10" s="371"/>
      <c r="H10" s="371"/>
      <c r="I10" s="371"/>
      <c r="J10" s="371"/>
      <c r="K10" s="371"/>
      <c r="L10" s="372"/>
      <c r="M10" s="6"/>
      <c r="N10" s="6"/>
      <c r="O10" s="4"/>
      <c r="P10" s="155"/>
    </row>
    <row r="11" spans="1:31" ht="15" customHeight="1" thickBot="1" x14ac:dyDescent="0.25">
      <c r="A11" s="15"/>
      <c r="B11" s="15"/>
      <c r="C11" s="15"/>
      <c r="D11" s="15"/>
      <c r="E11" s="15"/>
      <c r="F11" s="15"/>
      <c r="G11" s="15"/>
      <c r="H11" s="15"/>
      <c r="I11" s="15"/>
      <c r="J11" s="15"/>
      <c r="K11" s="15"/>
      <c r="L11" s="15"/>
      <c r="M11" s="15"/>
      <c r="N11" s="15"/>
      <c r="O11" s="15"/>
      <c r="P11" s="155"/>
    </row>
    <row r="12" spans="1:31" s="5" customFormat="1" ht="24" customHeight="1" x14ac:dyDescent="0.2">
      <c r="A12" s="6"/>
      <c r="B12" s="373" t="s">
        <v>8</v>
      </c>
      <c r="C12" s="374"/>
      <c r="D12" s="374"/>
      <c r="E12" s="374"/>
      <c r="F12" s="580" t="s">
        <v>234</v>
      </c>
      <c r="G12" s="528"/>
      <c r="H12" s="581"/>
      <c r="I12" s="6"/>
      <c r="J12" s="6"/>
      <c r="K12" s="6"/>
      <c r="L12" s="6"/>
      <c r="M12" s="6"/>
      <c r="N12" s="6"/>
      <c r="O12" s="6"/>
      <c r="P12" s="155"/>
      <c r="R12" s="7" t="str">
        <f>IF(ISTEXT(F12),$R$2,$R$3)</f>
        <v>ＯＫ</v>
      </c>
      <c r="V12" s="5">
        <f>COUNTIF(R12:R26,$R$2)</f>
        <v>15</v>
      </c>
      <c r="Z12" s="5" t="s">
        <v>234</v>
      </c>
      <c r="AA12" s="5" t="s">
        <v>119</v>
      </c>
      <c r="AB12" s="5" t="s">
        <v>120</v>
      </c>
      <c r="AC12" s="5" t="s">
        <v>121</v>
      </c>
      <c r="AD12" s="5" t="s">
        <v>123</v>
      </c>
    </row>
    <row r="13" spans="1:31" s="5" customFormat="1" ht="24" customHeight="1" x14ac:dyDescent="0.2">
      <c r="A13" s="6"/>
      <c r="B13" s="378" t="s">
        <v>118</v>
      </c>
      <c r="C13" s="379"/>
      <c r="D13" s="379"/>
      <c r="E13" s="379"/>
      <c r="F13" s="582" t="s">
        <v>128</v>
      </c>
      <c r="G13" s="529"/>
      <c r="H13" s="583"/>
      <c r="I13" s="6" t="s">
        <v>302</v>
      </c>
      <c r="J13" s="6"/>
      <c r="K13" s="6"/>
      <c r="L13" s="6"/>
      <c r="M13" s="6"/>
      <c r="N13" s="6"/>
      <c r="O13" s="6"/>
      <c r="P13" s="155"/>
      <c r="R13" s="7" t="str">
        <f>IF(ISTEXT(F13),$R$2,$R$3)</f>
        <v>ＯＫ</v>
      </c>
      <c r="Z13" s="5" t="s">
        <v>122</v>
      </c>
      <c r="AA13" s="5" t="s">
        <v>124</v>
      </c>
      <c r="AB13" s="5" t="s">
        <v>125</v>
      </c>
      <c r="AC13" s="5" t="s">
        <v>126</v>
      </c>
      <c r="AD13" s="5" t="s">
        <v>127</v>
      </c>
      <c r="AE13" s="5" t="s">
        <v>129</v>
      </c>
    </row>
    <row r="14" spans="1:31" s="5" customFormat="1" ht="24" customHeight="1" x14ac:dyDescent="0.2">
      <c r="A14" s="6"/>
      <c r="B14" s="378" t="s">
        <v>9</v>
      </c>
      <c r="C14" s="379"/>
      <c r="D14" s="379"/>
      <c r="E14" s="379"/>
      <c r="F14" s="586" t="s">
        <v>242</v>
      </c>
      <c r="G14" s="541"/>
      <c r="H14" s="587"/>
      <c r="I14" s="8" t="s">
        <v>10</v>
      </c>
      <c r="J14" s="8"/>
      <c r="K14" s="8"/>
      <c r="L14" s="6"/>
      <c r="M14" s="6"/>
      <c r="N14" s="6"/>
      <c r="O14" s="6"/>
      <c r="P14" s="155"/>
      <c r="R14" s="7" t="str">
        <f>IF(ISTEXT(F14),$R$2,$R$3)</f>
        <v>ＯＫ</v>
      </c>
      <c r="V14" s="5">
        <f>COUNTIF(R30:V30,R2)</f>
        <v>3</v>
      </c>
    </row>
    <row r="15" spans="1:31" s="5" customFormat="1" ht="24" customHeight="1" x14ac:dyDescent="0.2">
      <c r="A15" s="6"/>
      <c r="B15" s="378" t="s">
        <v>11</v>
      </c>
      <c r="C15" s="379"/>
      <c r="D15" s="379"/>
      <c r="E15" s="379"/>
      <c r="F15" s="588" t="s">
        <v>243</v>
      </c>
      <c r="G15" s="530"/>
      <c r="H15" s="589"/>
      <c r="I15" s="8"/>
      <c r="J15" s="8"/>
      <c r="K15" s="8"/>
      <c r="L15" s="6"/>
      <c r="M15" s="6"/>
      <c r="N15" s="6"/>
      <c r="O15" s="6"/>
      <c r="P15" s="155"/>
      <c r="R15" s="7" t="str">
        <f>IF(ISTEXT(F15),$R$2,$R$3)</f>
        <v>ＯＫ</v>
      </c>
      <c r="V15" s="5">
        <f>COUNTIF(R33:W66,$R$2)</f>
        <v>126</v>
      </c>
    </row>
    <row r="16" spans="1:31" s="5" customFormat="1" ht="24" customHeight="1" x14ac:dyDescent="0.2">
      <c r="A16" s="6"/>
      <c r="B16" s="378" t="s">
        <v>12</v>
      </c>
      <c r="C16" s="379"/>
      <c r="D16" s="379"/>
      <c r="E16" s="379"/>
      <c r="F16" s="578">
        <f>SUM(Z16:AC16)</f>
        <v>18</v>
      </c>
      <c r="G16" s="542"/>
      <c r="H16" s="579"/>
      <c r="I16" s="8" t="s">
        <v>147</v>
      </c>
      <c r="J16" s="8"/>
      <c r="K16" s="8"/>
      <c r="L16" s="6"/>
      <c r="M16" s="6"/>
      <c r="N16" s="6"/>
      <c r="O16" s="6"/>
      <c r="P16" s="155"/>
      <c r="R16" s="7" t="str">
        <f>IF(ISNUMBER(F16),$R$2,$R$3)</f>
        <v>ＯＫ</v>
      </c>
      <c r="Z16" s="5">
        <f>IF(F32="三重奏",3,IF(F32="四重奏",4,IF(F32="五重奏",5,IF(F32="六重奏",6,IF(F32="七重奏",7,IF(F32="八重奏",8,0))))))</f>
        <v>7</v>
      </c>
      <c r="AA16" s="5">
        <f>IF(I32="三重奏",3,IF(I32="四重奏",4,IF(I32="五重奏",5,IF(I32="六重奏",6,IF(I32="七重奏",7,IF(I32="八重奏",8,0))))))</f>
        <v>5</v>
      </c>
      <c r="AC16" s="5">
        <f>IF(L32="三重奏",3,IF(L32="四重奏",4,IF(L32="五重奏",5,IF(L32="六重奏",6,IF(L32="七重奏",7,IF(L32="八重奏",8,0))))))</f>
        <v>6</v>
      </c>
    </row>
    <row r="17" spans="1:39" s="5" customFormat="1" ht="24" customHeight="1" x14ac:dyDescent="0.2">
      <c r="A17" s="6"/>
      <c r="B17" s="378" t="s">
        <v>319</v>
      </c>
      <c r="C17" s="379"/>
      <c r="D17" s="379"/>
      <c r="E17" s="379"/>
      <c r="F17" s="576">
        <v>5</v>
      </c>
      <c r="G17" s="533"/>
      <c r="H17" s="577"/>
      <c r="I17" s="8" t="s">
        <v>226</v>
      </c>
      <c r="J17" s="8"/>
      <c r="K17" s="8"/>
      <c r="L17" s="6"/>
      <c r="M17" s="6"/>
      <c r="N17" s="6"/>
      <c r="O17" s="6"/>
      <c r="P17" s="155"/>
      <c r="R17" s="7" t="str">
        <f>IF(ISNUMBER(F17),$R$2,$R$3)</f>
        <v>ＯＫ</v>
      </c>
    </row>
    <row r="18" spans="1:39" s="5" customFormat="1" ht="24" customHeight="1" x14ac:dyDescent="0.2">
      <c r="A18" s="6"/>
      <c r="B18" s="378" t="s">
        <v>13</v>
      </c>
      <c r="C18" s="379"/>
      <c r="D18" s="379"/>
      <c r="E18" s="379"/>
      <c r="F18" s="574" t="s">
        <v>244</v>
      </c>
      <c r="G18" s="366"/>
      <c r="H18" s="575"/>
      <c r="I18" s="8" t="s">
        <v>14</v>
      </c>
      <c r="J18" s="8"/>
      <c r="K18" s="8"/>
      <c r="L18" s="6"/>
      <c r="M18" s="6"/>
      <c r="N18" s="6"/>
      <c r="O18" s="6"/>
      <c r="P18" s="155"/>
      <c r="R18" s="7" t="str">
        <f>IF(ISTEXT(F18),$R$2,$R$3)</f>
        <v>ＯＫ</v>
      </c>
      <c r="V18" s="5">
        <f>SUM(V12:V15)</f>
        <v>144</v>
      </c>
    </row>
    <row r="19" spans="1:39" s="5" customFormat="1" ht="24" customHeight="1" x14ac:dyDescent="0.2">
      <c r="A19" s="6"/>
      <c r="B19" s="432" t="s">
        <v>195</v>
      </c>
      <c r="C19" s="379" t="s">
        <v>15</v>
      </c>
      <c r="D19" s="379"/>
      <c r="E19" s="379"/>
      <c r="F19" s="574" t="s">
        <v>245</v>
      </c>
      <c r="G19" s="366"/>
      <c r="H19" s="575"/>
      <c r="I19" s="8" t="s">
        <v>207</v>
      </c>
      <c r="J19" s="8"/>
      <c r="K19" s="8"/>
      <c r="L19" s="6"/>
      <c r="M19" s="6"/>
      <c r="N19" s="6"/>
      <c r="O19" s="6"/>
      <c r="P19" s="155"/>
      <c r="R19" s="7" t="str">
        <f>IF(ISTEXT(F19),$R$2,$R$3)</f>
        <v>ＯＫ</v>
      </c>
    </row>
    <row r="20" spans="1:39" s="5" customFormat="1" ht="24" customHeight="1" x14ac:dyDescent="0.2">
      <c r="A20" s="6"/>
      <c r="B20" s="433"/>
      <c r="C20" s="379" t="s">
        <v>194</v>
      </c>
      <c r="D20" s="379"/>
      <c r="E20" s="379"/>
      <c r="F20" s="574" t="s">
        <v>246</v>
      </c>
      <c r="G20" s="366"/>
      <c r="H20" s="575"/>
      <c r="I20" s="8" t="s">
        <v>196</v>
      </c>
      <c r="J20" s="8"/>
      <c r="K20" s="8"/>
      <c r="L20" s="6"/>
      <c r="M20" s="6"/>
      <c r="N20" s="6"/>
      <c r="O20" s="6"/>
      <c r="P20" s="155"/>
      <c r="R20" s="7" t="str">
        <f>IF(ISTEXT(F20),$R$2,$R$3)</f>
        <v>ＯＫ</v>
      </c>
    </row>
    <row r="21" spans="1:39" s="5" customFormat="1" ht="24" customHeight="1" x14ac:dyDescent="0.2">
      <c r="A21" s="6"/>
      <c r="B21" s="433"/>
      <c r="C21" s="519" t="s">
        <v>198</v>
      </c>
      <c r="D21" s="430"/>
      <c r="E21" s="431"/>
      <c r="F21" s="366" t="s">
        <v>247</v>
      </c>
      <c r="G21" s="517"/>
      <c r="H21" s="518"/>
      <c r="I21" s="8" t="s">
        <v>206</v>
      </c>
      <c r="J21" s="8"/>
      <c r="K21" s="8"/>
      <c r="L21" s="6"/>
      <c r="M21" s="6"/>
      <c r="N21" s="6"/>
      <c r="O21" s="6"/>
      <c r="P21" s="155"/>
      <c r="R21" s="7" t="str">
        <f>IF(ISTEXT(F21),$R$2,$R$3)</f>
        <v>ＯＫ</v>
      </c>
    </row>
    <row r="22" spans="1:39" s="5" customFormat="1" ht="24" customHeight="1" x14ac:dyDescent="0.2">
      <c r="A22" s="6"/>
      <c r="B22" s="434"/>
      <c r="C22" s="379" t="s">
        <v>193</v>
      </c>
      <c r="D22" s="379"/>
      <c r="E22" s="379"/>
      <c r="F22" s="574" t="s">
        <v>248</v>
      </c>
      <c r="G22" s="366"/>
      <c r="H22" s="575"/>
      <c r="I22" s="8" t="s">
        <v>208</v>
      </c>
      <c r="J22" s="8"/>
      <c r="K22" s="8"/>
      <c r="L22" s="6"/>
      <c r="M22" s="6"/>
      <c r="N22" s="6"/>
      <c r="O22" s="6"/>
      <c r="P22" s="155"/>
      <c r="R22" s="7" t="str">
        <f>IF(ISTEXT(F22),$R$2,$R$3)</f>
        <v>ＯＫ</v>
      </c>
    </row>
    <row r="23" spans="1:39" s="5" customFormat="1" ht="24" customHeight="1" x14ac:dyDescent="0.2">
      <c r="A23" s="6"/>
      <c r="B23" s="402" t="s">
        <v>141</v>
      </c>
      <c r="C23" s="403"/>
      <c r="D23" s="404"/>
      <c r="E23" s="74" t="s">
        <v>142</v>
      </c>
      <c r="F23" s="366">
        <v>0</v>
      </c>
      <c r="G23" s="367"/>
      <c r="H23" s="126" t="s">
        <v>146</v>
      </c>
      <c r="I23" s="8" t="s">
        <v>209</v>
      </c>
      <c r="J23" s="8"/>
      <c r="K23" s="8"/>
      <c r="L23" s="6"/>
      <c r="M23" s="6"/>
      <c r="N23" s="6"/>
      <c r="O23" s="6"/>
      <c r="P23" s="155"/>
      <c r="R23" s="7" t="str">
        <f>IF(F23="",$R$3,$R$2)</f>
        <v>ＯＫ</v>
      </c>
    </row>
    <row r="24" spans="1:39" s="5" customFormat="1" ht="24" customHeight="1" x14ac:dyDescent="0.2">
      <c r="A24" s="6"/>
      <c r="B24" s="405"/>
      <c r="C24" s="406"/>
      <c r="D24" s="407"/>
      <c r="E24" s="74" t="s">
        <v>143</v>
      </c>
      <c r="F24" s="366" t="s">
        <v>249</v>
      </c>
      <c r="G24" s="367"/>
      <c r="H24" s="126" t="s">
        <v>146</v>
      </c>
      <c r="I24" s="8" t="s">
        <v>210</v>
      </c>
      <c r="J24" s="8"/>
      <c r="K24" s="8"/>
      <c r="L24" s="6"/>
      <c r="M24" s="6"/>
      <c r="N24" s="6"/>
      <c r="O24" s="6"/>
      <c r="P24" s="155"/>
      <c r="R24" s="7" t="str">
        <f>IF(F24="",$R$3,$R$2)</f>
        <v>ＯＫ</v>
      </c>
    </row>
    <row r="25" spans="1:39" s="5" customFormat="1" ht="24" customHeight="1" x14ac:dyDescent="0.2">
      <c r="A25" s="6"/>
      <c r="B25" s="402" t="s">
        <v>144</v>
      </c>
      <c r="C25" s="403"/>
      <c r="D25" s="404"/>
      <c r="E25" s="74" t="s">
        <v>145</v>
      </c>
      <c r="F25" s="366" t="s">
        <v>250</v>
      </c>
      <c r="G25" s="367"/>
      <c r="H25" s="126" t="s">
        <v>146</v>
      </c>
      <c r="I25" s="8" t="s">
        <v>211</v>
      </c>
      <c r="J25" s="8"/>
      <c r="K25" s="8"/>
      <c r="L25" s="6"/>
      <c r="M25" s="6"/>
      <c r="N25" s="6"/>
      <c r="O25" s="6"/>
      <c r="P25" s="155"/>
      <c r="R25" s="7" t="str">
        <f>IF(F25="",$R$3,$R$2)</f>
        <v>ＯＫ</v>
      </c>
    </row>
    <row r="26" spans="1:39" s="5" customFormat="1" ht="24" customHeight="1" thickBot="1" x14ac:dyDescent="0.25">
      <c r="A26" s="6"/>
      <c r="B26" s="408"/>
      <c r="C26" s="409"/>
      <c r="D26" s="410"/>
      <c r="E26" s="75" t="s">
        <v>143</v>
      </c>
      <c r="F26" s="422">
        <v>0</v>
      </c>
      <c r="G26" s="423"/>
      <c r="H26" s="76" t="s">
        <v>146</v>
      </c>
      <c r="I26" s="8" t="s">
        <v>210</v>
      </c>
      <c r="J26" s="8"/>
      <c r="K26" s="8"/>
      <c r="L26" s="6"/>
      <c r="M26" s="6"/>
      <c r="N26" s="6"/>
      <c r="O26" s="6"/>
      <c r="P26" s="155"/>
      <c r="R26" s="7" t="str">
        <f>IF(F26="",$R$3,$R$2)</f>
        <v>ＯＫ</v>
      </c>
    </row>
    <row r="27" spans="1:39" s="5" customFormat="1" ht="15" customHeight="1" thickBot="1" x14ac:dyDescent="0.25">
      <c r="A27" s="6"/>
      <c r="B27" s="6"/>
      <c r="C27" s="6"/>
      <c r="D27" s="6"/>
      <c r="E27" s="6"/>
      <c r="F27" s="55"/>
      <c r="G27" s="55"/>
      <c r="H27" s="55"/>
      <c r="I27" s="8"/>
      <c r="J27" s="8"/>
      <c r="K27" s="8"/>
      <c r="L27" s="6"/>
      <c r="M27" s="6"/>
      <c r="N27" s="6"/>
      <c r="O27" s="6"/>
      <c r="P27" s="155"/>
    </row>
    <row r="28" spans="1:39" s="5" customFormat="1" ht="45" customHeight="1" thickTop="1" thickBot="1" x14ac:dyDescent="0.25">
      <c r="A28" s="6"/>
      <c r="B28" s="571" t="s">
        <v>235</v>
      </c>
      <c r="C28" s="572"/>
      <c r="D28" s="572"/>
      <c r="E28" s="572"/>
      <c r="F28" s="572"/>
      <c r="G28" s="572"/>
      <c r="H28" s="572"/>
      <c r="I28" s="572"/>
      <c r="J28" s="572"/>
      <c r="K28" s="572"/>
      <c r="L28" s="572"/>
      <c r="M28" s="573"/>
      <c r="N28" s="6"/>
      <c r="O28" s="6"/>
      <c r="P28" s="155"/>
    </row>
    <row r="29" spans="1:39" s="5" customFormat="1" ht="24" customHeight="1" thickTop="1" thickBot="1" x14ac:dyDescent="0.25">
      <c r="A29" s="6"/>
      <c r="B29" s="6"/>
      <c r="C29" s="6"/>
      <c r="D29" s="6"/>
      <c r="E29" s="6"/>
      <c r="F29" s="6"/>
      <c r="G29" s="6"/>
      <c r="H29" s="6"/>
      <c r="I29" s="6"/>
      <c r="J29" s="6"/>
      <c r="K29" s="6"/>
      <c r="L29" s="6"/>
      <c r="M29" s="6"/>
      <c r="N29" s="6"/>
      <c r="O29" s="6"/>
      <c r="P29" s="155"/>
      <c r="Z29" s="9" t="s">
        <v>17</v>
      </c>
    </row>
    <row r="30" spans="1:39" s="5" customFormat="1" ht="24" customHeight="1" thickBot="1" x14ac:dyDescent="0.25">
      <c r="A30" s="6"/>
      <c r="B30" s="417" t="s">
        <v>117</v>
      </c>
      <c r="C30" s="418"/>
      <c r="D30" s="418"/>
      <c r="E30" s="419"/>
      <c r="F30" s="417" t="s">
        <v>18</v>
      </c>
      <c r="G30" s="418"/>
      <c r="H30" s="419"/>
      <c r="I30" s="417" t="s">
        <v>19</v>
      </c>
      <c r="J30" s="418"/>
      <c r="K30" s="419"/>
      <c r="L30" s="417" t="s">
        <v>20</v>
      </c>
      <c r="M30" s="418"/>
      <c r="N30" s="419"/>
      <c r="O30" s="6"/>
      <c r="P30" s="155"/>
      <c r="R30" s="7" t="str">
        <f>IF(R31=R32,$R$2,$R$3)</f>
        <v>ＯＫ</v>
      </c>
      <c r="S30" s="7"/>
      <c r="T30" s="7" t="str">
        <f>IF(T31=T32,$R$2,$R$3)</f>
        <v>ＯＫ</v>
      </c>
      <c r="U30" s="7"/>
      <c r="V30" s="164" t="str">
        <f>IF(V31=V32,$R$2,$R$3)</f>
        <v>ＯＫ</v>
      </c>
      <c r="W30" s="7"/>
      <c r="Z30" s="10">
        <f>COUNTIF(R31:V31,$R$2)</f>
        <v>3</v>
      </c>
    </row>
    <row r="31" spans="1:39" s="5" customFormat="1" ht="24" customHeight="1" x14ac:dyDescent="0.2">
      <c r="A31" s="6"/>
      <c r="B31" s="411" t="s">
        <v>21</v>
      </c>
      <c r="C31" s="412"/>
      <c r="D31" s="412"/>
      <c r="E31" s="413"/>
      <c r="F31" s="311" t="s">
        <v>30</v>
      </c>
      <c r="G31" s="312"/>
      <c r="H31" s="313"/>
      <c r="I31" s="311" t="s">
        <v>32</v>
      </c>
      <c r="J31" s="312"/>
      <c r="K31" s="313"/>
      <c r="L31" s="311" t="s">
        <v>33</v>
      </c>
      <c r="M31" s="312"/>
      <c r="N31" s="313"/>
      <c r="O31" s="6"/>
      <c r="P31" s="155"/>
      <c r="R31" s="5" t="str">
        <f t="shared" ref="R31:R47" si="0">IF(ISTEXT(F31),$R$2,$R$3)</f>
        <v>ＯＫ</v>
      </c>
      <c r="T31" s="5" t="str">
        <f>IF(ISTEXT(I31),$R$2,$R$3)</f>
        <v>ＯＫ</v>
      </c>
      <c r="V31" s="5" t="str">
        <f>IF(ISTEXT(L31),$R$2,$R$3)</f>
        <v>ＯＫ</v>
      </c>
      <c r="W31" s="92"/>
      <c r="Z31" s="5" t="s">
        <v>22</v>
      </c>
      <c r="AA31" s="5" t="s">
        <v>23</v>
      </c>
      <c r="AB31" s="5" t="s">
        <v>24</v>
      </c>
      <c r="AC31" s="5" t="s">
        <v>149</v>
      </c>
      <c r="AD31" s="5" t="s">
        <v>25</v>
      </c>
      <c r="AE31" s="5" t="s">
        <v>26</v>
      </c>
      <c r="AF31" s="5" t="s">
        <v>27</v>
      </c>
      <c r="AG31" s="5" t="s">
        <v>28</v>
      </c>
      <c r="AH31" s="5" t="s">
        <v>29</v>
      </c>
      <c r="AI31" s="5" t="s">
        <v>150</v>
      </c>
      <c r="AJ31" s="5" t="s">
        <v>30</v>
      </c>
      <c r="AK31" s="5" t="s">
        <v>31</v>
      </c>
      <c r="AL31" s="5" t="s">
        <v>32</v>
      </c>
      <c r="AM31" s="5" t="s">
        <v>33</v>
      </c>
    </row>
    <row r="32" spans="1:39" s="5" customFormat="1" ht="24" customHeight="1" x14ac:dyDescent="0.2">
      <c r="A32" s="6"/>
      <c r="B32" s="435" t="s">
        <v>34</v>
      </c>
      <c r="C32" s="430"/>
      <c r="D32" s="430"/>
      <c r="E32" s="436"/>
      <c r="F32" s="314" t="s">
        <v>39</v>
      </c>
      <c r="G32" s="315"/>
      <c r="H32" s="316"/>
      <c r="I32" s="314" t="s">
        <v>37</v>
      </c>
      <c r="J32" s="315"/>
      <c r="K32" s="316"/>
      <c r="L32" s="314" t="s">
        <v>38</v>
      </c>
      <c r="M32" s="315"/>
      <c r="N32" s="316"/>
      <c r="O32" s="6"/>
      <c r="P32" s="155"/>
      <c r="R32" s="5" t="str">
        <f t="shared" si="0"/>
        <v>ＯＫ</v>
      </c>
      <c r="T32" s="5" t="str">
        <f>IF(ISTEXT(I32),$R$2,$R$3)</f>
        <v>ＯＫ</v>
      </c>
      <c r="V32" s="5" t="str">
        <f>IF(ISTEXT(L32),$R$2,$R$3)</f>
        <v>ＯＫ</v>
      </c>
      <c r="W32" s="165"/>
      <c r="Z32" s="5" t="s">
        <v>35</v>
      </c>
      <c r="AA32" s="5" t="s">
        <v>36</v>
      </c>
      <c r="AB32" s="5" t="s">
        <v>37</v>
      </c>
      <c r="AC32" s="5" t="s">
        <v>38</v>
      </c>
      <c r="AD32" s="5" t="s">
        <v>39</v>
      </c>
      <c r="AE32" s="5" t="s">
        <v>40</v>
      </c>
    </row>
    <row r="33" spans="1:60" s="5" customFormat="1" ht="34.5" customHeight="1" x14ac:dyDescent="0.2">
      <c r="A33" s="6"/>
      <c r="B33" s="443" t="s">
        <v>41</v>
      </c>
      <c r="C33" s="437" t="s">
        <v>42</v>
      </c>
      <c r="D33" s="438"/>
      <c r="E33" s="439"/>
      <c r="F33" s="359" t="s">
        <v>251</v>
      </c>
      <c r="G33" s="318"/>
      <c r="H33" s="319"/>
      <c r="I33" s="359" t="s">
        <v>268</v>
      </c>
      <c r="J33" s="318"/>
      <c r="K33" s="319"/>
      <c r="L33" s="359" t="s">
        <v>280</v>
      </c>
      <c r="M33" s="318"/>
      <c r="N33" s="319"/>
      <c r="O33" s="6"/>
      <c r="P33" s="155"/>
      <c r="R33" s="7" t="str">
        <f t="shared" si="0"/>
        <v>ＯＫ</v>
      </c>
      <c r="S33" s="7"/>
      <c r="T33" s="7" t="str">
        <f t="shared" ref="T33:T47" si="1">IF(T$31=$R$2,IF(ISTEXT(I33),$R$2,$R$3),IF(ISTEXT(I33),$R$3,$R$2))</f>
        <v>ＯＫ</v>
      </c>
      <c r="U33" s="7"/>
      <c r="V33" s="164" t="str">
        <f t="shared" ref="V33:V47" si="2">IF(V$31=$R$2,IF(ISTEXT(L33),$R$2,$R$3),IF(ISTEXT(L33),$R$3,$R$2))</f>
        <v>ＯＫ</v>
      </c>
      <c r="W33" s="7"/>
    </row>
    <row r="34" spans="1:60" s="5" customFormat="1" ht="34.5" customHeight="1" x14ac:dyDescent="0.2">
      <c r="A34" s="6"/>
      <c r="B34" s="443"/>
      <c r="C34" s="427" t="s">
        <v>43</v>
      </c>
      <c r="D34" s="428"/>
      <c r="E34" s="429"/>
      <c r="F34" s="320" t="s">
        <v>252</v>
      </c>
      <c r="G34" s="321"/>
      <c r="H34" s="322"/>
      <c r="I34" s="320" t="s">
        <v>269</v>
      </c>
      <c r="J34" s="321"/>
      <c r="K34" s="322"/>
      <c r="L34" s="320" t="s">
        <v>281</v>
      </c>
      <c r="M34" s="321"/>
      <c r="N34" s="322"/>
      <c r="O34" s="6"/>
      <c r="P34" s="155"/>
      <c r="R34" s="7" t="str">
        <f t="shared" si="0"/>
        <v>ＯＫ</v>
      </c>
      <c r="S34" s="7"/>
      <c r="T34" s="7" t="str">
        <f t="shared" si="1"/>
        <v>ＯＫ</v>
      </c>
      <c r="U34" s="7"/>
      <c r="V34" s="164" t="str">
        <f t="shared" si="2"/>
        <v>ＯＫ</v>
      </c>
      <c r="W34" s="7"/>
    </row>
    <row r="35" spans="1:60" s="5" customFormat="1" ht="34.5" customHeight="1" x14ac:dyDescent="0.2">
      <c r="A35" s="6"/>
      <c r="B35" s="443"/>
      <c r="C35" s="440" t="s">
        <v>44</v>
      </c>
      <c r="D35" s="441"/>
      <c r="E35" s="442"/>
      <c r="F35" s="323" t="s">
        <v>253</v>
      </c>
      <c r="G35" s="324"/>
      <c r="H35" s="325"/>
      <c r="I35" s="323" t="s">
        <v>270</v>
      </c>
      <c r="J35" s="324"/>
      <c r="K35" s="325"/>
      <c r="L35" s="323" t="s">
        <v>282</v>
      </c>
      <c r="M35" s="324"/>
      <c r="N35" s="325"/>
      <c r="O35" s="6"/>
      <c r="P35" s="155"/>
      <c r="R35" s="7" t="str">
        <f t="shared" si="0"/>
        <v>ＯＫ</v>
      </c>
      <c r="S35" s="7"/>
      <c r="T35" s="7" t="str">
        <f t="shared" si="1"/>
        <v>ＯＫ</v>
      </c>
      <c r="U35" s="7"/>
      <c r="V35" s="164" t="str">
        <f t="shared" si="2"/>
        <v>ＯＫ</v>
      </c>
      <c r="W35" s="7"/>
    </row>
    <row r="36" spans="1:60" s="5" customFormat="1" ht="34.5" customHeight="1" x14ac:dyDescent="0.2">
      <c r="A36" s="6"/>
      <c r="B36" s="443" t="s">
        <v>45</v>
      </c>
      <c r="C36" s="437" t="s">
        <v>42</v>
      </c>
      <c r="D36" s="438"/>
      <c r="E36" s="439"/>
      <c r="F36" s="359" t="s">
        <v>254</v>
      </c>
      <c r="G36" s="318"/>
      <c r="H36" s="319"/>
      <c r="I36" s="359" t="s">
        <v>271</v>
      </c>
      <c r="J36" s="318"/>
      <c r="K36" s="319"/>
      <c r="L36" s="359" t="s">
        <v>283</v>
      </c>
      <c r="M36" s="318"/>
      <c r="N36" s="319"/>
      <c r="O36" s="6"/>
      <c r="P36" s="155"/>
      <c r="R36" s="7" t="str">
        <f t="shared" si="0"/>
        <v>ＯＫ</v>
      </c>
      <c r="S36" s="7"/>
      <c r="T36" s="7" t="str">
        <f t="shared" si="1"/>
        <v>ＯＫ</v>
      </c>
      <c r="U36" s="7"/>
      <c r="V36" s="164" t="str">
        <f t="shared" si="2"/>
        <v>ＯＫ</v>
      </c>
      <c r="W36" s="7"/>
    </row>
    <row r="37" spans="1:60" s="5" customFormat="1" ht="34.5" customHeight="1" x14ac:dyDescent="0.2">
      <c r="A37" s="6"/>
      <c r="B37" s="443"/>
      <c r="C37" s="427" t="s">
        <v>43</v>
      </c>
      <c r="D37" s="428"/>
      <c r="E37" s="429"/>
      <c r="F37" s="320" t="s">
        <v>255</v>
      </c>
      <c r="G37" s="321"/>
      <c r="H37" s="322"/>
      <c r="I37" s="320" t="s">
        <v>272</v>
      </c>
      <c r="J37" s="321"/>
      <c r="K37" s="322"/>
      <c r="L37" s="320" t="s">
        <v>284</v>
      </c>
      <c r="M37" s="321"/>
      <c r="N37" s="322"/>
      <c r="O37" s="6"/>
      <c r="P37" s="155"/>
      <c r="R37" s="7" t="str">
        <f t="shared" si="0"/>
        <v>ＯＫ</v>
      </c>
      <c r="S37" s="7"/>
      <c r="T37" s="7" t="str">
        <f t="shared" si="1"/>
        <v>ＯＫ</v>
      </c>
      <c r="U37" s="7"/>
      <c r="V37" s="164" t="str">
        <f t="shared" si="2"/>
        <v>ＯＫ</v>
      </c>
      <c r="W37" s="7"/>
    </row>
    <row r="38" spans="1:60" s="5" customFormat="1" ht="34.5" customHeight="1" x14ac:dyDescent="0.2">
      <c r="A38" s="6"/>
      <c r="B38" s="443"/>
      <c r="C38" s="440" t="s">
        <v>44</v>
      </c>
      <c r="D38" s="441"/>
      <c r="E38" s="442"/>
      <c r="F38" s="323" t="s">
        <v>256</v>
      </c>
      <c r="G38" s="324"/>
      <c r="H38" s="325"/>
      <c r="I38" s="323" t="s">
        <v>273</v>
      </c>
      <c r="J38" s="324"/>
      <c r="K38" s="325"/>
      <c r="L38" s="323" t="s">
        <v>285</v>
      </c>
      <c r="M38" s="324"/>
      <c r="N38" s="325"/>
      <c r="O38" s="6"/>
      <c r="P38" s="180" t="s">
        <v>328</v>
      </c>
      <c r="R38" s="7" t="str">
        <f t="shared" si="0"/>
        <v>ＯＫ</v>
      </c>
      <c r="S38" s="7"/>
      <c r="T38" s="7" t="str">
        <f t="shared" si="1"/>
        <v>ＯＫ</v>
      </c>
      <c r="U38" s="7"/>
      <c r="V38" s="164" t="str">
        <f t="shared" si="2"/>
        <v>ＯＫ</v>
      </c>
      <c r="W38" s="7"/>
    </row>
    <row r="39" spans="1:60" s="5" customFormat="1" ht="34.5" customHeight="1" x14ac:dyDescent="0.2">
      <c r="A39" s="6"/>
      <c r="B39" s="443" t="s">
        <v>46</v>
      </c>
      <c r="C39" s="437" t="s">
        <v>42</v>
      </c>
      <c r="D39" s="438"/>
      <c r="E39" s="439"/>
      <c r="F39" s="359" t="s">
        <v>257</v>
      </c>
      <c r="G39" s="318"/>
      <c r="H39" s="319"/>
      <c r="I39" s="359" t="s">
        <v>257</v>
      </c>
      <c r="J39" s="318"/>
      <c r="K39" s="319"/>
      <c r="L39" s="359" t="s">
        <v>286</v>
      </c>
      <c r="M39" s="318"/>
      <c r="N39" s="319"/>
      <c r="O39" s="6"/>
      <c r="P39" s="563" t="s">
        <v>223</v>
      </c>
      <c r="R39" s="7" t="str">
        <f t="shared" si="0"/>
        <v>ＯＫ</v>
      </c>
      <c r="S39" s="7"/>
      <c r="T39" s="7" t="str">
        <f t="shared" si="1"/>
        <v>ＯＫ</v>
      </c>
      <c r="U39" s="7"/>
      <c r="V39" s="164" t="str">
        <f t="shared" si="2"/>
        <v>ＯＫ</v>
      </c>
      <c r="W39" s="7"/>
    </row>
    <row r="40" spans="1:60" s="5" customFormat="1" ht="34.5" customHeight="1" x14ac:dyDescent="0.2">
      <c r="A40" s="6"/>
      <c r="B40" s="443"/>
      <c r="C40" s="427" t="s">
        <v>43</v>
      </c>
      <c r="D40" s="428"/>
      <c r="E40" s="429"/>
      <c r="F40" s="320" t="s">
        <v>257</v>
      </c>
      <c r="G40" s="321"/>
      <c r="H40" s="322"/>
      <c r="I40" s="320" t="s">
        <v>257</v>
      </c>
      <c r="J40" s="321"/>
      <c r="K40" s="322"/>
      <c r="L40" s="320" t="s">
        <v>287</v>
      </c>
      <c r="M40" s="321"/>
      <c r="N40" s="322"/>
      <c r="O40" s="6"/>
      <c r="P40" s="563"/>
      <c r="R40" s="7" t="str">
        <f t="shared" si="0"/>
        <v>ＯＫ</v>
      </c>
      <c r="S40" s="7"/>
      <c r="T40" s="7" t="str">
        <f t="shared" si="1"/>
        <v>ＯＫ</v>
      </c>
      <c r="U40" s="7"/>
      <c r="V40" s="164" t="str">
        <f t="shared" si="2"/>
        <v>ＯＫ</v>
      </c>
      <c r="W40" s="7"/>
    </row>
    <row r="41" spans="1:60" s="5" customFormat="1" ht="34.5" customHeight="1" thickBot="1" x14ac:dyDescent="0.25">
      <c r="A41" s="6"/>
      <c r="B41" s="444"/>
      <c r="C41" s="463" t="s">
        <v>44</v>
      </c>
      <c r="D41" s="464"/>
      <c r="E41" s="465"/>
      <c r="F41" s="564" t="s">
        <v>257</v>
      </c>
      <c r="G41" s="565"/>
      <c r="H41" s="566"/>
      <c r="I41" s="564" t="s">
        <v>257</v>
      </c>
      <c r="J41" s="565"/>
      <c r="K41" s="566"/>
      <c r="L41" s="564" t="s">
        <v>288</v>
      </c>
      <c r="M41" s="565"/>
      <c r="N41" s="566"/>
      <c r="O41" s="6"/>
      <c r="P41" s="180" t="s">
        <v>328</v>
      </c>
      <c r="R41" s="7" t="str">
        <f t="shared" si="0"/>
        <v>ＯＫ</v>
      </c>
      <c r="S41" s="7"/>
      <c r="T41" s="7" t="str">
        <f t="shared" si="1"/>
        <v>ＯＫ</v>
      </c>
      <c r="U41" s="7"/>
      <c r="V41" s="164" t="str">
        <f t="shared" si="2"/>
        <v>ＯＫ</v>
      </c>
      <c r="W41" s="7"/>
    </row>
    <row r="42" spans="1:60" s="5" customFormat="1" ht="24" customHeight="1" x14ac:dyDescent="0.2">
      <c r="A42" s="6"/>
      <c r="B42" s="446" t="s">
        <v>47</v>
      </c>
      <c r="C42" s="567" t="s">
        <v>48</v>
      </c>
      <c r="D42" s="568"/>
      <c r="E42" s="569" t="s">
        <v>130</v>
      </c>
      <c r="F42" s="451" t="s">
        <v>258</v>
      </c>
      <c r="G42" s="453"/>
      <c r="H42" s="570" t="s">
        <v>69</v>
      </c>
      <c r="I42" s="451" t="s">
        <v>274</v>
      </c>
      <c r="J42" s="453"/>
      <c r="K42" s="570" t="s">
        <v>69</v>
      </c>
      <c r="L42" s="451" t="s">
        <v>289</v>
      </c>
      <c r="M42" s="453"/>
      <c r="N42" s="570" t="s">
        <v>69</v>
      </c>
      <c r="O42" s="6"/>
      <c r="P42" s="563" t="s">
        <v>303</v>
      </c>
      <c r="R42" s="7" t="str">
        <f>IF(ISTEXT(F42),$R$2,$R$3)</f>
        <v>ＯＫ</v>
      </c>
      <c r="S42" s="7"/>
      <c r="T42" s="7" t="str">
        <f t="shared" si="1"/>
        <v>ＯＫ</v>
      </c>
      <c r="U42" s="7"/>
      <c r="V42" s="164" t="str">
        <f t="shared" si="2"/>
        <v>ＯＫ</v>
      </c>
      <c r="W42" s="7"/>
    </row>
    <row r="43" spans="1:60" s="5" customFormat="1" ht="24" customHeight="1" x14ac:dyDescent="0.2">
      <c r="A43" s="6"/>
      <c r="B43" s="445"/>
      <c r="C43" s="175" t="s">
        <v>49</v>
      </c>
      <c r="D43" s="176" t="s">
        <v>240</v>
      </c>
      <c r="E43" s="560"/>
      <c r="F43" s="160" t="s">
        <v>172</v>
      </c>
      <c r="G43" s="161" t="s">
        <v>68</v>
      </c>
      <c r="H43" s="556"/>
      <c r="I43" s="160" t="s">
        <v>168</v>
      </c>
      <c r="J43" s="161" t="s">
        <v>278</v>
      </c>
      <c r="K43" s="556"/>
      <c r="L43" s="160" t="s">
        <v>50</v>
      </c>
      <c r="M43" s="161" t="s">
        <v>308</v>
      </c>
      <c r="N43" s="556"/>
      <c r="O43" s="6"/>
      <c r="P43" s="563"/>
      <c r="R43" s="7" t="str">
        <f t="shared" si="0"/>
        <v>ＯＫ</v>
      </c>
      <c r="S43" s="7" t="str">
        <f>IF(ISTEXT(G43),$R$2,$R$3)</f>
        <v>ＯＫ</v>
      </c>
      <c r="T43" s="7" t="str">
        <f t="shared" si="1"/>
        <v>ＯＫ</v>
      </c>
      <c r="U43" s="7" t="str">
        <f>IF(T$31=$R$2,IF(ISTEXT(J43),$R$2,$R$3),IF(ISTEXT(J43),$R$3,$R$2))</f>
        <v>ＯＫ</v>
      </c>
      <c r="V43" s="164" t="str">
        <f t="shared" si="2"/>
        <v>ＯＫ</v>
      </c>
      <c r="W43" s="7" t="str">
        <f>IF(V$31=$R$2,IF(ISTEXT(M43),$R$2,$R$3),IF(ISTEXT(M43),$R$3,$R$2))</f>
        <v>ＯＫ</v>
      </c>
      <c r="Y43" s="5" t="s">
        <v>116</v>
      </c>
      <c r="Z43" s="5" t="s">
        <v>309</v>
      </c>
      <c r="AA43" s="5" t="s">
        <v>50</v>
      </c>
      <c r="AB43" s="5" t="s">
        <v>51</v>
      </c>
      <c r="AC43" s="5" t="s">
        <v>52</v>
      </c>
      <c r="AD43" s="5" t="s">
        <v>53</v>
      </c>
      <c r="AE43" s="5" t="s">
        <v>310</v>
      </c>
      <c r="AF43" s="5" t="s">
        <v>54</v>
      </c>
      <c r="AG43" s="5" t="s">
        <v>312</v>
      </c>
      <c r="AH43" s="5" t="s">
        <v>55</v>
      </c>
      <c r="AI43" s="5" t="s">
        <v>56</v>
      </c>
      <c r="AJ43" s="5" t="s">
        <v>313</v>
      </c>
      <c r="AK43" s="5" t="s">
        <v>151</v>
      </c>
      <c r="AL43" s="5" t="s">
        <v>152</v>
      </c>
      <c r="AM43" s="5" t="s">
        <v>153</v>
      </c>
      <c r="AN43" s="5" t="s">
        <v>154</v>
      </c>
      <c r="AO43" s="5" t="s">
        <v>155</v>
      </c>
      <c r="AP43" s="5" t="s">
        <v>156</v>
      </c>
      <c r="AQ43" s="5" t="s">
        <v>314</v>
      </c>
      <c r="AR43" s="5" t="s">
        <v>157</v>
      </c>
      <c r="AS43" s="5" t="s">
        <v>57</v>
      </c>
      <c r="AT43" s="5" t="s">
        <v>158</v>
      </c>
      <c r="AU43" s="5" t="s">
        <v>159</v>
      </c>
      <c r="AV43" s="5" t="s">
        <v>58</v>
      </c>
      <c r="AW43" s="5" t="s">
        <v>315</v>
      </c>
      <c r="AX43" s="5" t="s">
        <v>160</v>
      </c>
      <c r="AY43" s="5" t="s">
        <v>161</v>
      </c>
      <c r="AZ43" s="5" t="s">
        <v>316</v>
      </c>
      <c r="BA43" s="5" t="s">
        <v>162</v>
      </c>
      <c r="BB43" s="5" t="s">
        <v>163</v>
      </c>
      <c r="BC43" s="5" t="s">
        <v>317</v>
      </c>
      <c r="BD43" s="5" t="s">
        <v>164</v>
      </c>
      <c r="BE43" s="5" t="s">
        <v>165</v>
      </c>
      <c r="BF43" s="5" t="s">
        <v>318</v>
      </c>
      <c r="BG43" s="5" t="s">
        <v>166</v>
      </c>
      <c r="BH43" s="5" t="s">
        <v>167</v>
      </c>
    </row>
    <row r="44" spans="1:60" s="5" customFormat="1" ht="24" customHeight="1" x14ac:dyDescent="0.2">
      <c r="A44" s="6"/>
      <c r="B44" s="445" t="s">
        <v>59</v>
      </c>
      <c r="C44" s="551" t="s">
        <v>48</v>
      </c>
      <c r="D44" s="552"/>
      <c r="E44" s="553" t="s">
        <v>130</v>
      </c>
      <c r="F44" s="326" t="s">
        <v>259</v>
      </c>
      <c r="G44" s="328"/>
      <c r="H44" s="555" t="s">
        <v>70</v>
      </c>
      <c r="I44" s="326" t="s">
        <v>275</v>
      </c>
      <c r="J44" s="328"/>
      <c r="K44" s="555" t="s">
        <v>70</v>
      </c>
      <c r="L44" s="326" t="s">
        <v>290</v>
      </c>
      <c r="M44" s="328"/>
      <c r="N44" s="555" t="s">
        <v>69</v>
      </c>
      <c r="O44" s="6"/>
      <c r="P44" s="563"/>
      <c r="R44" s="7" t="str">
        <f t="shared" si="0"/>
        <v>ＯＫ</v>
      </c>
      <c r="S44" s="7"/>
      <c r="T44" s="7" t="str">
        <f t="shared" si="1"/>
        <v>ＯＫ</v>
      </c>
      <c r="U44" s="7"/>
      <c r="V44" s="164" t="str">
        <f t="shared" si="2"/>
        <v>ＯＫ</v>
      </c>
      <c r="W44" s="7"/>
    </row>
    <row r="45" spans="1:60" s="5" customFormat="1" ht="24" customHeight="1" x14ac:dyDescent="0.2">
      <c r="A45" s="6"/>
      <c r="B45" s="445"/>
      <c r="C45" s="177" t="s">
        <v>49</v>
      </c>
      <c r="D45" s="178" t="s">
        <v>240</v>
      </c>
      <c r="E45" s="560"/>
      <c r="F45" s="158" t="s">
        <v>172</v>
      </c>
      <c r="G45" s="159" t="s">
        <v>68</v>
      </c>
      <c r="H45" s="556"/>
      <c r="I45" s="158" t="s">
        <v>168</v>
      </c>
      <c r="J45" s="159" t="s">
        <v>68</v>
      </c>
      <c r="K45" s="556"/>
      <c r="L45" s="158" t="s">
        <v>54</v>
      </c>
      <c r="M45" s="159" t="s">
        <v>311</v>
      </c>
      <c r="N45" s="556"/>
      <c r="O45" s="6"/>
      <c r="P45" s="563"/>
      <c r="R45" s="7" t="str">
        <f t="shared" si="0"/>
        <v>ＯＫ</v>
      </c>
      <c r="S45" s="7" t="str">
        <f>IF(ISTEXT(G45),$R$2,$R$3)</f>
        <v>ＯＫ</v>
      </c>
      <c r="T45" s="7" t="str">
        <f t="shared" si="1"/>
        <v>ＯＫ</v>
      </c>
      <c r="U45" s="7" t="str">
        <f>IF(T$31=$R$2,IF(ISTEXT(J45),$R$2,$R$3),IF(ISTEXT(J45),$R$3,$R$2))</f>
        <v>ＯＫ</v>
      </c>
      <c r="V45" s="164" t="str">
        <f t="shared" si="2"/>
        <v>ＯＫ</v>
      </c>
      <c r="W45" s="7" t="str">
        <f>IF(V$31=$R$2,IF(ISTEXT(M45),$R$2,$R$3),IF(ISTEXT(M45),$R$3,$R$2))</f>
        <v>ＯＫ</v>
      </c>
    </row>
    <row r="46" spans="1:60" s="5" customFormat="1" ht="24" customHeight="1" x14ac:dyDescent="0.2">
      <c r="A46" s="6"/>
      <c r="B46" s="445" t="s">
        <v>60</v>
      </c>
      <c r="C46" s="558" t="s">
        <v>48</v>
      </c>
      <c r="D46" s="559"/>
      <c r="E46" s="553" t="s">
        <v>130</v>
      </c>
      <c r="F46" s="561" t="s">
        <v>260</v>
      </c>
      <c r="G46" s="562"/>
      <c r="H46" s="555" t="s">
        <v>69</v>
      </c>
      <c r="I46" s="561" t="s">
        <v>276</v>
      </c>
      <c r="J46" s="562"/>
      <c r="K46" s="555" t="s">
        <v>69</v>
      </c>
      <c r="L46" s="561" t="s">
        <v>291</v>
      </c>
      <c r="M46" s="562"/>
      <c r="N46" s="555" t="s">
        <v>69</v>
      </c>
      <c r="O46" s="6"/>
      <c r="P46" s="550" t="s">
        <v>301</v>
      </c>
      <c r="R46" s="7" t="str">
        <f t="shared" si="0"/>
        <v>ＯＫ</v>
      </c>
      <c r="S46" s="7"/>
      <c r="T46" s="7" t="str">
        <f t="shared" si="1"/>
        <v>ＯＫ</v>
      </c>
      <c r="U46" s="7"/>
      <c r="V46" s="164" t="str">
        <f t="shared" si="2"/>
        <v>ＯＫ</v>
      </c>
      <c r="W46" s="7"/>
    </row>
    <row r="47" spans="1:60" s="5" customFormat="1" ht="24" customHeight="1" x14ac:dyDescent="0.2">
      <c r="A47" s="6"/>
      <c r="B47" s="445"/>
      <c r="C47" s="175" t="s">
        <v>49</v>
      </c>
      <c r="D47" s="176" t="s">
        <v>240</v>
      </c>
      <c r="E47" s="560"/>
      <c r="F47" s="160" t="s">
        <v>172</v>
      </c>
      <c r="G47" s="161" t="s">
        <v>68</v>
      </c>
      <c r="H47" s="556"/>
      <c r="I47" s="160" t="s">
        <v>169</v>
      </c>
      <c r="J47" s="161" t="s">
        <v>68</v>
      </c>
      <c r="K47" s="556"/>
      <c r="L47" s="160" t="s">
        <v>295</v>
      </c>
      <c r="M47" s="161" t="s">
        <v>296</v>
      </c>
      <c r="N47" s="556"/>
      <c r="O47" s="6"/>
      <c r="P47" s="550"/>
      <c r="R47" s="7" t="str">
        <f t="shared" si="0"/>
        <v>ＯＫ</v>
      </c>
      <c r="S47" s="7" t="str">
        <f>IF(ISTEXT(G47),$R$2,$R$3)</f>
        <v>ＯＫ</v>
      </c>
      <c r="T47" s="7" t="str">
        <f t="shared" si="1"/>
        <v>ＯＫ</v>
      </c>
      <c r="U47" s="7" t="str">
        <f>IF(T$31=$R$2,IF(ISTEXT(J47),$R$2,$R$3),IF(ISTEXT(J47),$R$3,$R$2))</f>
        <v>ＯＫ</v>
      </c>
      <c r="V47" s="164" t="str">
        <f t="shared" si="2"/>
        <v>ＯＫ</v>
      </c>
      <c r="W47" s="7" t="str">
        <f>IF(V$31=$R$2,IF(ISTEXT(M47),$R$2,$R$3),IF(ISTEXT(M47),$R$3,$R$2))</f>
        <v>ＯＫ</v>
      </c>
    </row>
    <row r="48" spans="1:60" s="5" customFormat="1" ht="24" customHeight="1" x14ac:dyDescent="0.2">
      <c r="A48" s="6"/>
      <c r="B48" s="445" t="s">
        <v>61</v>
      </c>
      <c r="C48" s="551" t="s">
        <v>48</v>
      </c>
      <c r="D48" s="552"/>
      <c r="E48" s="553" t="s">
        <v>130</v>
      </c>
      <c r="F48" s="326" t="s">
        <v>261</v>
      </c>
      <c r="G48" s="328"/>
      <c r="H48" s="555" t="s">
        <v>69</v>
      </c>
      <c r="I48" s="326" t="s">
        <v>277</v>
      </c>
      <c r="J48" s="328"/>
      <c r="K48" s="555" t="s">
        <v>69</v>
      </c>
      <c r="L48" s="326" t="s">
        <v>292</v>
      </c>
      <c r="M48" s="328"/>
      <c r="N48" s="555" t="s">
        <v>69</v>
      </c>
      <c r="O48" s="6"/>
      <c r="P48" s="550"/>
      <c r="R48" s="7" t="str">
        <f>IF(OR(F$32="八重奏",F$32="七重奏",F$32="六重奏",F$32="五重奏",F$32="四重奏"),IF(ISTEXT(F48),$R$2,$R$3),IF(ISTEXT(F48),$R$3,$R$2))</f>
        <v>ＯＫ</v>
      </c>
      <c r="S48" s="7"/>
      <c r="T48" s="7" t="str">
        <f>IF(OR(I$32="八重奏",I$32="七重奏",I$32="六重奏",I$32="五重奏",I$32="四重奏"),IF(ISTEXT(I48),$R$2,$R$3),IF(ISTEXT(I48),$R$3,$R$2))</f>
        <v>ＯＫ</v>
      </c>
      <c r="U48" s="7"/>
      <c r="V48" s="164" t="str">
        <f>IF(OR(L$32="八重奏",L$32="七重奏",L$32="六重奏",L$32="五重奏",L$32="四重奏"),IF(ISTEXT(L48),$R$2,$R$3),IF(ISTEXT(L48),$R$3,$R$2))</f>
        <v>ＯＫ</v>
      </c>
      <c r="W48" s="7"/>
    </row>
    <row r="49" spans="1:60" s="5" customFormat="1" ht="24" customHeight="1" x14ac:dyDescent="0.2">
      <c r="A49" s="6"/>
      <c r="B49" s="445"/>
      <c r="C49" s="177" t="s">
        <v>49</v>
      </c>
      <c r="D49" s="178" t="s">
        <v>240</v>
      </c>
      <c r="E49" s="560"/>
      <c r="F49" s="158" t="s">
        <v>172</v>
      </c>
      <c r="G49" s="159" t="s">
        <v>68</v>
      </c>
      <c r="H49" s="556"/>
      <c r="I49" s="158" t="s">
        <v>170</v>
      </c>
      <c r="J49" s="159" t="s">
        <v>68</v>
      </c>
      <c r="K49" s="556"/>
      <c r="L49" s="158" t="s">
        <v>168</v>
      </c>
      <c r="M49" s="159" t="s">
        <v>297</v>
      </c>
      <c r="N49" s="556"/>
      <c r="O49" s="6"/>
      <c r="P49" s="550"/>
      <c r="R49" s="7" t="str">
        <f>IF(OR(F$32="八重奏",F$32="七重奏",F$32="六重奏",F$32="五重奏",F$32="四重奏"),IF(ISTEXT(F49),$R$2,$R$3),IF(ISTEXT(F49),$R$3,$R$2))</f>
        <v>ＯＫ</v>
      </c>
      <c r="S49" s="7" t="str">
        <f>IF(OR(F$32="八重奏",F$32="七重奏",F$32="六重奏",F$32="五重奏",F$32="四重奏"),IF(ISTEXT(G49),$R$2,$R$3),IF(ISTEXT(G49),$R$3,$R$2))</f>
        <v>ＯＫ</v>
      </c>
      <c r="T49" s="7" t="str">
        <f>IF(OR(I$32="八重奏",I$32="七重奏",I$32="六重奏",I$32="五重奏",I$32="四重奏"),IF(ISTEXT(I49),$R$2,$R$3),IF(ISTEXT(I49),$R$3,$R$2))</f>
        <v>ＯＫ</v>
      </c>
      <c r="U49" s="7" t="str">
        <f>IF(OR(I$32="八重奏",I$32="七重奏",I$32="六重奏",I$32="五重奏",I$32="四重奏"),IF(ISTEXT(J49),$R$2,$R$3),IF(ISTEXT(J49),$R$3,$R$2))</f>
        <v>ＯＫ</v>
      </c>
      <c r="V49" s="164" t="str">
        <f>IF(OR(L$32="八重奏",L$32="七重奏",L$32="六重奏",L$32="五重奏",L$32="四重奏"),IF(ISTEXT(L49),$R$2,$R$3),IF(ISTEXT(L49),$R$3,$R$2))</f>
        <v>ＯＫ</v>
      </c>
      <c r="W49" s="7" t="str">
        <f>IF(OR(L$32="八重奏",L$32="七重奏",L$32="六重奏",L$32="五重奏",L$32="四重奏"),IF(ISTEXT(M49),$R$2,$R$3),IF(ISTEXT(M49),$R$3,$R$2))</f>
        <v>ＯＫ</v>
      </c>
    </row>
    <row r="50" spans="1:60" s="5" customFormat="1" ht="24" customHeight="1" x14ac:dyDescent="0.2">
      <c r="A50" s="6"/>
      <c r="B50" s="445" t="s">
        <v>62</v>
      </c>
      <c r="C50" s="558" t="s">
        <v>48</v>
      </c>
      <c r="D50" s="559"/>
      <c r="E50" s="553" t="s">
        <v>130</v>
      </c>
      <c r="F50" s="561" t="s">
        <v>262</v>
      </c>
      <c r="G50" s="562"/>
      <c r="H50" s="555" t="s">
        <v>70</v>
      </c>
      <c r="I50" s="561" t="s">
        <v>355</v>
      </c>
      <c r="J50" s="562"/>
      <c r="K50" s="555" t="s">
        <v>70</v>
      </c>
      <c r="L50" s="561" t="s">
        <v>293</v>
      </c>
      <c r="M50" s="562"/>
      <c r="N50" s="555" t="s">
        <v>69</v>
      </c>
      <c r="O50" s="6"/>
      <c r="P50" s="550" t="s">
        <v>304</v>
      </c>
      <c r="R50" s="7" t="str">
        <f>IF(OR(F$32="八重奏",F$32="七重奏",F$32="六重奏",F$32="五重奏"),IF(ISTEXT(F50),$R$2,$R$3),IF(ISTEXT(F50),$R$3,$R$2))</f>
        <v>ＯＫ</v>
      </c>
      <c r="S50" s="7"/>
      <c r="T50" s="7" t="str">
        <f>IF(OR(I$32="八重奏",I$32="七重奏",I$32="六重奏",I$32="五重奏"),IF(ISTEXT(I50),$R$2,$R$3),IF(ISTEXT(I50),$R$3,$R$2))</f>
        <v>ＯＫ</v>
      </c>
      <c r="U50" s="7"/>
      <c r="V50" s="164" t="str">
        <f>IF(OR(L$32="八重奏",L$32="七重奏",L$32="六重奏",L$32="五重奏"),IF(ISTEXT(L50),$R$2,$R$3),IF(ISTEXT(L50),$R$3,$R$2))</f>
        <v>ＯＫ</v>
      </c>
      <c r="W50" s="7"/>
    </row>
    <row r="51" spans="1:60" s="5" customFormat="1" ht="24" customHeight="1" x14ac:dyDescent="0.2">
      <c r="A51" s="6"/>
      <c r="B51" s="445"/>
      <c r="C51" s="175" t="s">
        <v>49</v>
      </c>
      <c r="D51" s="176" t="s">
        <v>240</v>
      </c>
      <c r="E51" s="560"/>
      <c r="F51" s="160" t="s">
        <v>172</v>
      </c>
      <c r="G51" s="161" t="s">
        <v>68</v>
      </c>
      <c r="H51" s="556"/>
      <c r="I51" s="160" t="s">
        <v>171</v>
      </c>
      <c r="J51" s="161" t="s">
        <v>68</v>
      </c>
      <c r="K51" s="556"/>
      <c r="L51" s="160" t="s">
        <v>170</v>
      </c>
      <c r="M51" s="161" t="s">
        <v>68</v>
      </c>
      <c r="N51" s="556"/>
      <c r="O51" s="6"/>
      <c r="P51" s="550"/>
      <c r="R51" s="7" t="str">
        <f>IF(OR(F$32="八重奏",F$32="七重奏",F$32="六重奏",F$32="五重奏"),IF(ISTEXT(F51),$R$2,$R$3),IF(ISTEXT(F51),$R$3,$R$2))</f>
        <v>ＯＫ</v>
      </c>
      <c r="S51" s="7" t="str">
        <f>IF(OR(F$32="八重奏",F$32="七重奏",F$32="六重奏",F$32="五重奏"),IF(ISTEXT(G51),$R$2,$R$3),IF(ISTEXT(G51),$R$3,$R$2))</f>
        <v>ＯＫ</v>
      </c>
      <c r="T51" s="7" t="str">
        <f>IF(OR(I$32="八重奏",I$32="七重奏",I$32="六重奏",I$32="五重奏"),IF(ISTEXT(I51),$R$2,$R$3),IF(ISTEXT(I51),$R$3,$R$2))</f>
        <v>ＯＫ</v>
      </c>
      <c r="U51" s="7" t="str">
        <f>IF(OR(I$32="八重奏",I$32="七重奏",I$32="六重奏",I$32="五重奏"),IF(ISTEXT(J51),$R$2,$R$3),IF(ISTEXT(J51),$R$3,$R$2))</f>
        <v>ＯＫ</v>
      </c>
      <c r="V51" s="164" t="str">
        <f>IF(OR(L$32="八重奏",L$32="七重奏",L$32="六重奏",L$32="五重奏"),IF(ISTEXT(L51),$R$2,$R$3),IF(ISTEXT(L51),$R$3,$R$2))</f>
        <v>ＯＫ</v>
      </c>
      <c r="W51" s="7" t="str">
        <f>IF(OR(L$32="八重奏",L$32="七重奏",L$32="六重奏",L$32="五重奏"),IF(ISTEXT(M51),$R$2,$R$3),IF(ISTEXT(M51),$R$3,$R$2))</f>
        <v>ＯＫ</v>
      </c>
    </row>
    <row r="52" spans="1:60" s="5" customFormat="1" ht="24" customHeight="1" x14ac:dyDescent="0.2">
      <c r="A52" s="6"/>
      <c r="B52" s="445" t="s">
        <v>63</v>
      </c>
      <c r="C52" s="551" t="s">
        <v>48</v>
      </c>
      <c r="D52" s="552"/>
      <c r="E52" s="553" t="s">
        <v>130</v>
      </c>
      <c r="F52" s="326" t="s">
        <v>263</v>
      </c>
      <c r="G52" s="328"/>
      <c r="H52" s="555" t="s">
        <v>69</v>
      </c>
      <c r="I52" s="326"/>
      <c r="J52" s="328"/>
      <c r="K52" s="555"/>
      <c r="L52" s="326" t="s">
        <v>294</v>
      </c>
      <c r="M52" s="328"/>
      <c r="N52" s="555" t="s">
        <v>69</v>
      </c>
      <c r="O52" s="6"/>
      <c r="P52" s="550"/>
      <c r="R52" s="7" t="str">
        <f>IF(OR(F$32="八重奏",F$32="七重奏",F$32="六重奏"),IF(ISTEXT(F52),$R$2,$R$3),IF(ISTEXT(F52),$R$3,$R$2))</f>
        <v>ＯＫ</v>
      </c>
      <c r="S52" s="7"/>
      <c r="T52" s="7" t="str">
        <f>IF(OR(I$32="八重奏",I$32="七重奏",I$32="六重奏"),IF(ISTEXT(I52),$R$2,$R$3),IF(ISTEXT(I52),$R$3,$R$2))</f>
        <v>ＯＫ</v>
      </c>
      <c r="U52" s="7"/>
      <c r="V52" s="164" t="str">
        <f>IF(OR(L$32="八重奏",L$32="七重奏",L$32="六重奏"),IF(ISTEXT(L52),$R$2,$R$3),IF(ISTEXT(L52),$R$3,$R$2))</f>
        <v>ＯＫ</v>
      </c>
      <c r="W52" s="7"/>
    </row>
    <row r="53" spans="1:60" s="5" customFormat="1" ht="24" customHeight="1" x14ac:dyDescent="0.2">
      <c r="A53" s="6"/>
      <c r="B53" s="445"/>
      <c r="C53" s="177" t="s">
        <v>49</v>
      </c>
      <c r="D53" s="178" t="s">
        <v>240</v>
      </c>
      <c r="E53" s="560"/>
      <c r="F53" s="158" t="s">
        <v>172</v>
      </c>
      <c r="G53" s="159" t="s">
        <v>68</v>
      </c>
      <c r="H53" s="556"/>
      <c r="I53" s="158"/>
      <c r="J53" s="159"/>
      <c r="K53" s="556"/>
      <c r="L53" s="158" t="s">
        <v>171</v>
      </c>
      <c r="M53" s="159" t="s">
        <v>172</v>
      </c>
      <c r="N53" s="556"/>
      <c r="O53" s="6"/>
      <c r="P53" s="550"/>
      <c r="R53" s="7" t="str">
        <f>IF(OR(F$32="八重奏",F$32="七重奏",F$32="六重奏"),IF(ISTEXT(F53),$R$2,$R$3),IF(ISTEXT(F53),$R$3,$R$2))</f>
        <v>ＯＫ</v>
      </c>
      <c r="S53" s="7" t="str">
        <f>IF(OR(F$32="八重奏",F$32="七重奏",F$32="六重奏"),IF(ISTEXT(G53),$R$2,$R$3),IF(ISTEXT(G53),$R$3,$R$2))</f>
        <v>ＯＫ</v>
      </c>
      <c r="T53" s="7" t="str">
        <f>IF(OR(I$32="八重奏",I$32="七重奏",I$32="六重奏"),IF(ISTEXT(I53),$R$2,$R$3),IF(ISTEXT(I53),$R$3,$R$2))</f>
        <v>ＯＫ</v>
      </c>
      <c r="U53" s="7" t="str">
        <f>IF(OR(I$32="八重奏",I$32="七重奏",I$32="六重奏"),IF(ISTEXT(J53),$R$2,$R$3),IF(ISTEXT(J53),$R$3,$R$2))</f>
        <v>ＯＫ</v>
      </c>
      <c r="V53" s="164" t="str">
        <f>IF(OR(L$32="八重奏",L$32="七重奏",L$32="六重奏"),IF(ISTEXT(L53),$R$2,$R$3),IF(ISTEXT(L53),$R$3,$R$2))</f>
        <v>ＯＫ</v>
      </c>
      <c r="W53" s="7" t="str">
        <f>IF(OR(L$32="八重奏",L$32="七重奏",L$32="六重奏"),IF(ISTEXT(M53),$R$2,$R$3),IF(ISTEXT(M53),$R$3,$R$2))</f>
        <v>ＯＫ</v>
      </c>
    </row>
    <row r="54" spans="1:60" s="5" customFormat="1" ht="24" customHeight="1" x14ac:dyDescent="0.2">
      <c r="A54" s="6"/>
      <c r="B54" s="445" t="s">
        <v>64</v>
      </c>
      <c r="C54" s="558" t="s">
        <v>48</v>
      </c>
      <c r="D54" s="559"/>
      <c r="E54" s="553" t="s">
        <v>130</v>
      </c>
      <c r="F54" s="561" t="s">
        <v>264</v>
      </c>
      <c r="G54" s="562"/>
      <c r="H54" s="555" t="s">
        <v>69</v>
      </c>
      <c r="I54" s="561"/>
      <c r="J54" s="562"/>
      <c r="K54" s="555"/>
      <c r="L54" s="561"/>
      <c r="M54" s="562"/>
      <c r="N54" s="555"/>
      <c r="O54" s="6"/>
      <c r="P54" s="550" t="s">
        <v>305</v>
      </c>
      <c r="R54" s="7" t="str">
        <f>IF(OR(F$32="八重奏",F$32="七重奏"),IF(ISTEXT(F54),$R$2,$R$3),IF(ISTEXT(F54),$R$3,$R$2))</f>
        <v>ＯＫ</v>
      </c>
      <c r="S54" s="7"/>
      <c r="T54" s="7" t="str">
        <f>IF(OR(I$32="八重奏",I$32="七重奏"),IF(ISTEXT(I54),$R$2,$R$3),IF(ISTEXT(I54),$R$3,$R$2))</f>
        <v>ＯＫ</v>
      </c>
      <c r="U54" s="7"/>
      <c r="V54" s="164" t="str">
        <f>IF(OR(L$32="八重奏",L$32="七重奏"),IF(ISTEXT(L54),$R$2,$R$3),IF(ISTEXT(L54),$R$3,$R$2))</f>
        <v>ＯＫ</v>
      </c>
      <c r="W54" s="7"/>
    </row>
    <row r="55" spans="1:60" s="5" customFormat="1" ht="24" customHeight="1" x14ac:dyDescent="0.2">
      <c r="A55" s="6"/>
      <c r="B55" s="445"/>
      <c r="C55" s="175" t="s">
        <v>49</v>
      </c>
      <c r="D55" s="176" t="s">
        <v>240</v>
      </c>
      <c r="E55" s="560"/>
      <c r="F55" s="160" t="s">
        <v>172</v>
      </c>
      <c r="G55" s="161" t="s">
        <v>68</v>
      </c>
      <c r="H55" s="556"/>
      <c r="I55" s="160"/>
      <c r="J55" s="161"/>
      <c r="K55" s="556"/>
      <c r="L55" s="160"/>
      <c r="M55" s="161"/>
      <c r="N55" s="556"/>
      <c r="O55" s="6"/>
      <c r="P55" s="550"/>
      <c r="R55" s="7" t="str">
        <f>IF(OR(F$32="八重奏",F$32="七重奏"),IF(ISTEXT(F55),$R$2,$R$3),IF(ISTEXT(F55),$R$3,$R$2))</f>
        <v>ＯＫ</v>
      </c>
      <c r="S55" s="7" t="str">
        <f>IF(OR(F$32="八重奏",F$32="七重奏"),IF(ISTEXT(G55),$R$2,$R$3),IF(ISTEXT(G55),$R$3,$R$2))</f>
        <v>ＯＫ</v>
      </c>
      <c r="T55" s="7" t="str">
        <f>IF(OR(I$32="八重奏",I$32="七重奏"),IF(ISTEXT(I55),$R$2,$R$3),IF(ISTEXT(I55),$R$3,$R$2))</f>
        <v>ＯＫ</v>
      </c>
      <c r="U55" s="7" t="str">
        <f>IF(OR(I$32="八重奏",I$32="七重奏"),IF(ISTEXT(J55),$R$2,$R$3),IF(ISTEXT(J55),$R$3,$R$2))</f>
        <v>ＯＫ</v>
      </c>
      <c r="V55" s="164" t="str">
        <f>IF(OR(L$32="八重奏",L$32="七重奏"),IF(ISTEXT(L55),$R$2,$R$3),IF(ISTEXT(L55),$R$3,$R$2))</f>
        <v>ＯＫ</v>
      </c>
      <c r="W55" s="7" t="str">
        <f>IF(OR(L$32="八重奏",L$32="七重奏"),IF(ISTEXT(M55),$R$2,$R$3),IF(ISTEXT(M55),$R$3,$R$2))</f>
        <v>ＯＫ</v>
      </c>
    </row>
    <row r="56" spans="1:60" s="5" customFormat="1" ht="24" customHeight="1" x14ac:dyDescent="0.2">
      <c r="A56" s="6"/>
      <c r="B56" s="445" t="s">
        <v>65</v>
      </c>
      <c r="C56" s="551" t="s">
        <v>48</v>
      </c>
      <c r="D56" s="552"/>
      <c r="E56" s="553" t="s">
        <v>130</v>
      </c>
      <c r="F56" s="326"/>
      <c r="G56" s="328"/>
      <c r="H56" s="555"/>
      <c r="I56" s="326"/>
      <c r="J56" s="328"/>
      <c r="K56" s="555"/>
      <c r="L56" s="326"/>
      <c r="M56" s="328"/>
      <c r="N56" s="555"/>
      <c r="O56" s="6"/>
      <c r="P56" s="550"/>
      <c r="R56" s="7" t="str">
        <f>IF(F$32="八重奏",IF(ISTEXT(F56),$R$2,$R$3),IF(ISTEXT(F56),$R$3,$R$2))</f>
        <v>ＯＫ</v>
      </c>
      <c r="S56" s="7"/>
      <c r="T56" s="7" t="str">
        <f>IF(I$32="八重奏",IF(ISTEXT(I56),$R$2,$R$3),IF(ISTEXT(I56),$R$3,$R$2))</f>
        <v>ＯＫ</v>
      </c>
      <c r="U56" s="7"/>
      <c r="V56" s="164" t="str">
        <f>IF(L$32="八重奏",IF(ISTEXT(L56),$R$2,$R$3),IF(ISTEXT(L56),$R$3,$R$2))</f>
        <v>ＯＫ</v>
      </c>
      <c r="W56" s="7"/>
    </row>
    <row r="57" spans="1:60" s="5" customFormat="1" ht="24" customHeight="1" thickBot="1" x14ac:dyDescent="0.25">
      <c r="A57" s="6"/>
      <c r="B57" s="484"/>
      <c r="C57" s="173" t="s">
        <v>49</v>
      </c>
      <c r="D57" s="174" t="s">
        <v>240</v>
      </c>
      <c r="E57" s="554"/>
      <c r="F57" s="162"/>
      <c r="G57" s="163"/>
      <c r="H57" s="556"/>
      <c r="I57" s="162"/>
      <c r="J57" s="163"/>
      <c r="K57" s="556"/>
      <c r="L57" s="162"/>
      <c r="M57" s="163"/>
      <c r="N57" s="557"/>
      <c r="O57" s="6"/>
      <c r="P57" s="550"/>
      <c r="R57" s="7" t="str">
        <f>IF(F$32="八重奏",IF(ISTEXT(F57),$R$2,$R$3),IF(ISTEXT(F57),$R$3,$R$2))</f>
        <v>ＯＫ</v>
      </c>
      <c r="S57" s="7" t="str">
        <f>IF(F$32="八重奏",IF(ISTEXT(G57),$R$2,$R$3),IF(ISTEXT(G57),$R$3,$R$2))</f>
        <v>ＯＫ</v>
      </c>
      <c r="T57" s="7" t="str">
        <f>IF(I$32="八重奏",IF(ISTEXT(I57),$R$2,$R$3),IF(ISTEXT(I57),$R$3,$R$2))</f>
        <v>ＯＫ</v>
      </c>
      <c r="U57" s="7" t="str">
        <f>IF(I$32="八重奏",IF(ISTEXT(J57),$R$2,$R$3),IF(ISTEXT(J57),$R$3,$R$2))</f>
        <v>ＯＫ</v>
      </c>
      <c r="V57" s="164" t="str">
        <f>IF(L$32="八重奏",IF(ISTEXT(L57),$R$2,$R$3),IF(ISTEXT(L57),$R$3,$R$2))</f>
        <v>ＯＫ</v>
      </c>
      <c r="W57" s="7" t="str">
        <f>IF(L$32="八重奏",IF(ISTEXT(M57),$R$2,$R$3),IF(ISTEXT(M57),$R$3,$R$2))</f>
        <v>ＯＫ</v>
      </c>
    </row>
    <row r="58" spans="1:60" s="5" customFormat="1" ht="24" customHeight="1" thickBot="1" x14ac:dyDescent="0.25">
      <c r="A58" s="6"/>
      <c r="B58" s="466" t="s">
        <v>325</v>
      </c>
      <c r="C58" s="467"/>
      <c r="D58" s="467"/>
      <c r="E58" s="468"/>
      <c r="F58" s="414" t="s">
        <v>265</v>
      </c>
      <c r="G58" s="416"/>
      <c r="H58" s="77" t="s">
        <v>69</v>
      </c>
      <c r="I58" s="414"/>
      <c r="J58" s="416"/>
      <c r="K58" s="77" t="s">
        <v>70</v>
      </c>
      <c r="L58" s="414" t="s">
        <v>298</v>
      </c>
      <c r="M58" s="416"/>
      <c r="N58" s="77" t="s">
        <v>69</v>
      </c>
      <c r="O58" s="6"/>
      <c r="P58" s="180" t="s">
        <v>336</v>
      </c>
      <c r="R58" s="7" t="str">
        <f>IF(ISTEXT(H58),$R$2,$R$3)</f>
        <v>ＯＫ</v>
      </c>
      <c r="S58" s="7"/>
      <c r="T58" s="7" t="str">
        <f>IF(T$31=$R$2,IF(ISTEXT(K58),$R$2,$R$3),IF(ISTEXT(K58),$R$3,$R$2))</f>
        <v>ＯＫ</v>
      </c>
      <c r="U58" s="7"/>
      <c r="V58" s="164" t="str">
        <f>IF(V$31=$R$2,IF(ISTEXT(N58),$R$2,$R$3),IF(ISTEXT(N58),$R$3,$R$2))</f>
        <v>ＯＫ</v>
      </c>
      <c r="W58" s="7"/>
    </row>
    <row r="59" spans="1:60" s="5" customFormat="1" ht="24" customHeight="1" thickBot="1" x14ac:dyDescent="0.25">
      <c r="A59" s="6"/>
      <c r="B59" s="466" t="s">
        <v>326</v>
      </c>
      <c r="C59" s="467"/>
      <c r="D59" s="467"/>
      <c r="E59" s="468"/>
      <c r="F59" s="305">
        <v>15</v>
      </c>
      <c r="G59" s="306"/>
      <c r="H59" s="307"/>
      <c r="I59" s="305">
        <v>0</v>
      </c>
      <c r="J59" s="306"/>
      <c r="K59" s="307"/>
      <c r="L59" s="305">
        <v>2</v>
      </c>
      <c r="M59" s="306"/>
      <c r="N59" s="307"/>
      <c r="O59" s="6"/>
      <c r="P59" s="180"/>
      <c r="R59" s="7" t="str">
        <f>IF(ISNUMBER(F59),$R$2,$R$3)</f>
        <v>ＯＫ</v>
      </c>
      <c r="S59" s="7"/>
      <c r="T59" s="7" t="str">
        <f>IF(T$31=$R$2,IF(ISNUMBER(I59),$R$2,$R$3),IF(ISNUMBER(I59),$R$3,$R$2))</f>
        <v>ＯＫ</v>
      </c>
      <c r="U59" s="7"/>
      <c r="V59" s="164" t="str">
        <f>IF(V$31=$R$2,IF(ISNUMBER(L59),$R$2,$R$3),IF(ISNUMBER(L59),$R$3,$R$2))</f>
        <v>ＯＫ</v>
      </c>
      <c r="W59" s="7"/>
    </row>
    <row r="60" spans="1:60" s="5" customFormat="1" ht="24" customHeight="1" thickBot="1" x14ac:dyDescent="0.25">
      <c r="A60" s="6"/>
      <c r="B60" s="466" t="s">
        <v>306</v>
      </c>
      <c r="C60" s="467"/>
      <c r="D60" s="467"/>
      <c r="E60" s="468"/>
      <c r="F60" s="305" t="s">
        <v>266</v>
      </c>
      <c r="G60" s="307"/>
      <c r="H60" s="77" t="s">
        <v>267</v>
      </c>
      <c r="I60" s="305" t="s">
        <v>279</v>
      </c>
      <c r="J60" s="307"/>
      <c r="K60" s="77" t="s">
        <v>179</v>
      </c>
      <c r="L60" s="305"/>
      <c r="M60" s="307"/>
      <c r="N60" s="77" t="s">
        <v>178</v>
      </c>
      <c r="O60" s="6"/>
      <c r="P60" s="180" t="s">
        <v>327</v>
      </c>
      <c r="R60" s="7" t="str">
        <f t="shared" ref="R60" si="3">IF(ISTEXT(H60),$R$2,$R$3)</f>
        <v>ＯＫ</v>
      </c>
      <c r="S60" s="7"/>
      <c r="T60" s="7" t="str">
        <f>IF(T$31=$R$2,IF(ISTEXT(K60),$R$2,$R$3),IF(ISTEXT(K60),$R$3,$R$2))</f>
        <v>ＯＫ</v>
      </c>
      <c r="U60" s="7"/>
      <c r="V60" s="164" t="str">
        <f>IF(V$31=$R$2,IF(ISTEXT(N60),$R$2,$R$3),IF(ISTEXT(N60),$R$3,$R$2))</f>
        <v>ＯＫ</v>
      </c>
      <c r="W60" s="7"/>
    </row>
    <row r="61" spans="1:60" s="5" customFormat="1" ht="24" customHeight="1" thickBot="1" x14ac:dyDescent="0.25">
      <c r="A61" s="6"/>
      <c r="B61" s="507" t="s">
        <v>219</v>
      </c>
      <c r="C61" s="508"/>
      <c r="D61" s="508"/>
      <c r="E61" s="509"/>
      <c r="F61" s="305">
        <v>1</v>
      </c>
      <c r="G61" s="306"/>
      <c r="H61" s="307"/>
      <c r="I61" s="305">
        <v>3</v>
      </c>
      <c r="J61" s="306"/>
      <c r="K61" s="307"/>
      <c r="L61" s="305">
        <v>4</v>
      </c>
      <c r="M61" s="306"/>
      <c r="N61" s="307"/>
      <c r="O61" s="6"/>
      <c r="P61" s="181" t="s">
        <v>180</v>
      </c>
      <c r="R61" s="7" t="str">
        <f>IF(ISNUMBER(F61),$R$2,$R$3)</f>
        <v>ＯＫ</v>
      </c>
      <c r="S61" s="7"/>
      <c r="T61" s="7" t="str">
        <f>IF(T$31=$R$2,IF(ISNUMBER(I61),$R$2,$R$3),IF(ISNUMBER(I61),$R$3,$R$2))</f>
        <v>ＯＫ</v>
      </c>
      <c r="U61" s="7"/>
      <c r="V61" s="164" t="str">
        <f>IF(V$31=$R$2,IF(ISNUMBER(L61),$R$2,$R$3),IF(ISNUMBER(L61),$R$3,$R$2))</f>
        <v>ＯＫ</v>
      </c>
      <c r="W61" s="7"/>
      <c r="Y61" s="5">
        <v>0</v>
      </c>
      <c r="Z61" s="5">
        <v>1</v>
      </c>
      <c r="AA61" s="5">
        <v>2</v>
      </c>
      <c r="AB61" s="5">
        <v>3</v>
      </c>
      <c r="AC61" s="5">
        <v>4</v>
      </c>
      <c r="AD61" s="5">
        <v>5</v>
      </c>
      <c r="AE61" s="5">
        <v>6</v>
      </c>
      <c r="AF61" s="5">
        <v>7</v>
      </c>
      <c r="AG61" s="5">
        <v>8</v>
      </c>
      <c r="AH61" s="5">
        <v>9</v>
      </c>
      <c r="AI61" s="5">
        <v>10</v>
      </c>
      <c r="AJ61" s="5">
        <v>11</v>
      </c>
      <c r="AK61" s="5">
        <v>12</v>
      </c>
      <c r="AL61" s="5">
        <v>13</v>
      </c>
      <c r="AM61" s="5">
        <v>14</v>
      </c>
      <c r="AN61" s="5">
        <v>15</v>
      </c>
      <c r="AO61" s="5">
        <v>16</v>
      </c>
      <c r="AP61" s="5">
        <v>17</v>
      </c>
      <c r="AQ61" s="5">
        <v>18</v>
      </c>
      <c r="AR61" s="5">
        <v>19</v>
      </c>
      <c r="AS61" s="5">
        <v>20</v>
      </c>
    </row>
    <row r="62" spans="1:60" s="5" customFormat="1" ht="24" customHeight="1" thickBot="1" x14ac:dyDescent="0.25">
      <c r="A62" s="6"/>
      <c r="B62" s="417" t="s">
        <v>66</v>
      </c>
      <c r="C62" s="418"/>
      <c r="D62" s="418"/>
      <c r="E62" s="419"/>
      <c r="F62" s="457">
        <v>0.1944444444444445</v>
      </c>
      <c r="G62" s="458"/>
      <c r="H62" s="459"/>
      <c r="I62" s="457">
        <v>0.12500000000000003</v>
      </c>
      <c r="J62" s="458"/>
      <c r="K62" s="459"/>
      <c r="L62" s="457">
        <v>0.16666666666666671</v>
      </c>
      <c r="M62" s="458"/>
      <c r="N62" s="459"/>
      <c r="O62" s="6"/>
      <c r="P62" s="180"/>
      <c r="R62" s="7" t="str">
        <f>IF(ISNUMBER(F62),$R$2,$R$3)</f>
        <v>ＯＫ</v>
      </c>
      <c r="S62" s="7"/>
      <c r="T62" s="7" t="str">
        <f>IF(T$31=$R$2,IF(ISNUMBER(I62),$R$2,$R$3),IF(ISNUMBER(I62),$R$3,$R$2))</f>
        <v>ＯＫ</v>
      </c>
      <c r="U62" s="7"/>
      <c r="V62" s="164" t="str">
        <f>IF(V$31=$R$2,IF(ISNUMBER(L62),$R$2,$R$3),IF(ISNUMBER(L62),$R$3,$R$2))</f>
        <v>ＯＫ</v>
      </c>
      <c r="W62" s="7"/>
      <c r="Z62" s="11">
        <v>6.25E-2</v>
      </c>
      <c r="AA62" s="11">
        <f t="shared" ref="AA62:AP62" si="4">Z62+TIME(0,10,0)</f>
        <v>6.9444444444444448E-2</v>
      </c>
      <c r="AB62" s="11">
        <f t="shared" si="4"/>
        <v>7.6388888888888895E-2</v>
      </c>
      <c r="AC62" s="11">
        <f t="shared" si="4"/>
        <v>8.3333333333333343E-2</v>
      </c>
      <c r="AD62" s="11">
        <f t="shared" si="4"/>
        <v>9.027777777777779E-2</v>
      </c>
      <c r="AE62" s="11">
        <f t="shared" si="4"/>
        <v>9.7222222222222238E-2</v>
      </c>
      <c r="AF62" s="11">
        <f t="shared" si="4"/>
        <v>0.10416666666666669</v>
      </c>
      <c r="AG62" s="11">
        <f t="shared" si="4"/>
        <v>0.11111111111111113</v>
      </c>
      <c r="AH62" s="11">
        <f t="shared" si="4"/>
        <v>0.11805555555555558</v>
      </c>
      <c r="AI62" s="11">
        <f t="shared" si="4"/>
        <v>0.12500000000000003</v>
      </c>
      <c r="AJ62" s="11">
        <f t="shared" si="4"/>
        <v>0.13194444444444448</v>
      </c>
      <c r="AK62" s="11">
        <f t="shared" si="4"/>
        <v>0.13888888888888892</v>
      </c>
      <c r="AL62" s="11">
        <f t="shared" si="4"/>
        <v>0.14583333333333337</v>
      </c>
      <c r="AM62" s="11">
        <f t="shared" si="4"/>
        <v>0.15277777777777782</v>
      </c>
      <c r="AN62" s="11">
        <f t="shared" si="4"/>
        <v>0.15972222222222227</v>
      </c>
      <c r="AO62" s="11">
        <f t="shared" si="4"/>
        <v>0.16666666666666671</v>
      </c>
      <c r="AP62" s="11">
        <f t="shared" si="4"/>
        <v>0.17361111111111116</v>
      </c>
      <c r="AQ62" s="11">
        <v>0.18055555555555561</v>
      </c>
      <c r="AR62" s="11">
        <v>0.18750000000000006</v>
      </c>
      <c r="AS62" s="11">
        <v>0.1944444444444445</v>
      </c>
      <c r="AT62" s="11">
        <v>0.20138888888888895</v>
      </c>
      <c r="AU62" s="11">
        <v>0.2083333333333334</v>
      </c>
      <c r="AV62" s="11"/>
      <c r="AW62" s="11"/>
      <c r="AX62" s="11"/>
      <c r="AY62" s="11"/>
      <c r="AZ62" s="11"/>
      <c r="BA62" s="11"/>
      <c r="BB62" s="11"/>
      <c r="BC62" s="11"/>
      <c r="BD62" s="11"/>
      <c r="BE62" s="11"/>
      <c r="BF62" s="11"/>
      <c r="BG62" s="11"/>
      <c r="BH62" s="11"/>
    </row>
    <row r="63" spans="1:60" s="5" customFormat="1" ht="24" customHeight="1" thickBot="1" x14ac:dyDescent="0.25">
      <c r="A63" s="6"/>
      <c r="B63" s="417" t="s">
        <v>224</v>
      </c>
      <c r="C63" s="418"/>
      <c r="D63" s="418"/>
      <c r="E63" s="419"/>
      <c r="F63" s="457" t="s">
        <v>67</v>
      </c>
      <c r="G63" s="458"/>
      <c r="H63" s="459"/>
      <c r="I63" s="457" t="s">
        <v>68</v>
      </c>
      <c r="J63" s="458"/>
      <c r="K63" s="459"/>
      <c r="L63" s="457" t="s">
        <v>68</v>
      </c>
      <c r="M63" s="458"/>
      <c r="N63" s="459"/>
      <c r="O63" s="6"/>
      <c r="P63" s="180"/>
      <c r="R63" s="7" t="str">
        <f>IF(ISTEXT(F63),$R$2,$R$3)</f>
        <v>ＯＫ</v>
      </c>
      <c r="S63" s="7"/>
      <c r="T63" s="7" t="str">
        <f>IF(T$32=$R$2,IF(ISTEXT(I63),$R$2,$R$3),IF(ISTEXT(I63),$R$3,$R$2))</f>
        <v>ＯＫ</v>
      </c>
      <c r="U63" s="7"/>
      <c r="V63" s="164" t="str">
        <f>IF(V$32=$R$2,IF(ISTEXT(L63),$R$2,$R$3),IF(ISTEXT(L63),$R$3,$R$2))</f>
        <v>ＯＫ</v>
      </c>
      <c r="W63" s="7"/>
      <c r="Z63" s="5" t="s">
        <v>67</v>
      </c>
      <c r="AA63" s="5" t="s">
        <v>68</v>
      </c>
      <c r="AB63" s="5" t="s">
        <v>322</v>
      </c>
      <c r="AC63" s="11" t="s">
        <v>323</v>
      </c>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row>
    <row r="64" spans="1:60" s="5" customFormat="1" ht="24" customHeight="1" thickBot="1" x14ac:dyDescent="0.25">
      <c r="A64" s="6"/>
      <c r="B64" s="417" t="s">
        <v>133</v>
      </c>
      <c r="C64" s="418"/>
      <c r="D64" s="418"/>
      <c r="E64" s="419"/>
      <c r="F64" s="547" t="s">
        <v>67</v>
      </c>
      <c r="G64" s="548"/>
      <c r="H64" s="549"/>
      <c r="I64" s="547" t="s">
        <v>68</v>
      </c>
      <c r="J64" s="548"/>
      <c r="K64" s="549"/>
      <c r="L64" s="547" t="s">
        <v>67</v>
      </c>
      <c r="M64" s="548"/>
      <c r="N64" s="549"/>
      <c r="O64" s="6"/>
      <c r="P64" s="180"/>
      <c r="R64" s="7" t="str">
        <f>IF(ISTEXT(F64),$R$2,$R$3)</f>
        <v>ＯＫ</v>
      </c>
      <c r="S64" s="7"/>
      <c r="T64" s="7" t="str">
        <f>IF(T$31=$R$2,IF(ISTEXT(I64),$R$2,$R$3),IF(ISTEXT(I64),$R$3,$R$2))</f>
        <v>ＯＫ</v>
      </c>
      <c r="U64" s="7"/>
      <c r="V64" s="164" t="str">
        <f>IF(V$31=$R$2,IF(ISTEXT(L64),$R$2,$R$3),IF(ISTEXT(L64),$R$3,$R$2))</f>
        <v>ＯＫ</v>
      </c>
      <c r="W64" s="7"/>
      <c r="Z64" s="5" t="s">
        <v>67</v>
      </c>
      <c r="AA64" s="5" t="s">
        <v>68</v>
      </c>
      <c r="AB64" s="5" t="s">
        <v>131</v>
      </c>
      <c r="AC64" s="5" t="s">
        <v>132</v>
      </c>
      <c r="AD64" s="5" t="s">
        <v>176</v>
      </c>
      <c r="AE64" s="5" t="s">
        <v>177</v>
      </c>
      <c r="AF64" s="5" t="s">
        <v>178</v>
      </c>
      <c r="AG64" s="5" t="s">
        <v>320</v>
      </c>
      <c r="AH64" s="5" t="s">
        <v>321</v>
      </c>
    </row>
    <row r="65" spans="1:32" s="5" customFormat="1" ht="24" customHeight="1" thickBot="1" x14ac:dyDescent="0.25">
      <c r="A65" s="6"/>
      <c r="B65" s="417" t="s">
        <v>324</v>
      </c>
      <c r="C65" s="418"/>
      <c r="D65" s="418"/>
      <c r="E65" s="419"/>
      <c r="F65" s="547" t="s">
        <v>320</v>
      </c>
      <c r="G65" s="548"/>
      <c r="H65" s="549"/>
      <c r="I65" s="547" t="s">
        <v>321</v>
      </c>
      <c r="J65" s="548"/>
      <c r="K65" s="549"/>
      <c r="L65" s="547" t="s">
        <v>320</v>
      </c>
      <c r="M65" s="548"/>
      <c r="N65" s="549"/>
      <c r="O65" s="6"/>
      <c r="P65" s="180"/>
      <c r="R65" s="7" t="str">
        <f>IF(ISTEXT(F65),$R$2,$R$3)</f>
        <v>ＯＫ</v>
      </c>
      <c r="S65" s="7"/>
      <c r="T65" s="7" t="str">
        <f>IF(T$31=$R$2,IF(ISTEXT(I65),$R$2,$R$3),IF(ISTEXT(I65),$R$3,$R$2))</f>
        <v>ＯＫ</v>
      </c>
      <c r="U65" s="7"/>
      <c r="V65" s="164" t="str">
        <f>IF(V$31=$R$2,IF(ISTEXT(L65),$R$2,$R$3),IF(ISTEXT(L65),$R$3,$R$2))</f>
        <v>ＯＫ</v>
      </c>
      <c r="W65" s="7"/>
      <c r="Z65" s="5">
        <v>1</v>
      </c>
      <c r="AA65" s="5">
        <v>2</v>
      </c>
      <c r="AB65" s="5">
        <v>3</v>
      </c>
      <c r="AC65" s="5">
        <v>4</v>
      </c>
      <c r="AD65" s="5">
        <v>5</v>
      </c>
    </row>
    <row r="66" spans="1:32" s="5" customFormat="1" ht="24" customHeight="1" thickBot="1" x14ac:dyDescent="0.25">
      <c r="A66" s="185"/>
      <c r="B66" s="460" t="s">
        <v>335</v>
      </c>
      <c r="C66" s="461"/>
      <c r="D66" s="461"/>
      <c r="E66" s="462"/>
      <c r="F66" s="545" t="s">
        <v>342</v>
      </c>
      <c r="G66" s="546"/>
      <c r="H66" s="186" t="s">
        <v>352</v>
      </c>
      <c r="I66" s="545" t="s">
        <v>342</v>
      </c>
      <c r="J66" s="546"/>
      <c r="K66" s="186"/>
      <c r="L66" s="545" t="s">
        <v>342</v>
      </c>
      <c r="M66" s="546"/>
      <c r="N66" s="186" t="s">
        <v>354</v>
      </c>
      <c r="O66" s="185"/>
      <c r="P66" s="180" t="s">
        <v>337</v>
      </c>
      <c r="R66" s="7" t="str">
        <f>IF(ISTEXT(F66),$R$2,$R$3)</f>
        <v>ＯＫ</v>
      </c>
      <c r="S66" s="7"/>
      <c r="T66" s="7" t="str">
        <f>IF(T$31=$R$2,IF(ISTEXT(I66),$R$2,$R$3),IF(ISTEXT(I66),$R$3,$R$2))</f>
        <v>ＯＫ</v>
      </c>
      <c r="U66" s="7"/>
      <c r="V66" s="164" t="str">
        <f>IF(V$31=$R$2,IF(ISTEXT(L66),$R$2,$R$3),IF(ISTEXT(L66),$R$3,$R$2))</f>
        <v>ＯＫ</v>
      </c>
      <c r="W66" s="7"/>
      <c r="Z66" s="5" t="s">
        <v>339</v>
      </c>
      <c r="AA66" s="5" t="s">
        <v>340</v>
      </c>
    </row>
    <row r="67" spans="1:32" s="5" customFormat="1" ht="24" customHeight="1" x14ac:dyDescent="0.2">
      <c r="B67" s="83"/>
      <c r="C67" s="83"/>
      <c r="D67" s="83"/>
      <c r="E67" s="83"/>
      <c r="F67" s="84"/>
      <c r="G67" s="84"/>
      <c r="H67" s="84"/>
      <c r="I67" s="84"/>
      <c r="J67" s="84"/>
      <c r="K67" s="84"/>
      <c r="L67" s="84"/>
      <c r="M67" s="84"/>
      <c r="N67" s="84"/>
    </row>
    <row r="68" spans="1:32" s="5" customFormat="1" ht="24" customHeight="1" x14ac:dyDescent="0.2">
      <c r="B68" s="83"/>
      <c r="C68" s="83"/>
      <c r="D68" s="83"/>
      <c r="E68" s="506" t="s">
        <v>218</v>
      </c>
      <c r="F68" s="506"/>
      <c r="G68" s="506"/>
      <c r="H68" s="506"/>
      <c r="I68" s="506"/>
      <c r="J68" s="506"/>
      <c r="K68" s="506"/>
      <c r="L68" s="506"/>
      <c r="M68" s="197"/>
      <c r="N68" s="84"/>
      <c r="Z68" s="1"/>
      <c r="AA68" s="1"/>
      <c r="AB68" s="1"/>
      <c r="AC68" s="1"/>
      <c r="AD68" s="1"/>
      <c r="AE68" s="1"/>
      <c r="AF68" s="1"/>
    </row>
    <row r="69" spans="1:32" ht="16.2" x14ac:dyDescent="0.2">
      <c r="E69" s="85"/>
      <c r="F69" s="85"/>
      <c r="G69" s="85"/>
      <c r="H69" s="85"/>
      <c r="I69" s="85"/>
      <c r="J69" s="85"/>
      <c r="K69" s="85"/>
      <c r="L69" s="82"/>
      <c r="M69" s="82"/>
    </row>
    <row r="70" spans="1:32" ht="16.2" x14ac:dyDescent="0.2">
      <c r="E70" s="85"/>
      <c r="F70" s="85" t="s">
        <v>220</v>
      </c>
      <c r="G70" s="85"/>
      <c r="H70" s="85"/>
      <c r="I70" s="85"/>
      <c r="J70" s="85"/>
      <c r="K70" s="85"/>
      <c r="L70" s="82"/>
      <c r="M70" s="82"/>
    </row>
    <row r="71" spans="1:32" ht="16.2" x14ac:dyDescent="0.2">
      <c r="E71" s="91">
        <v>1</v>
      </c>
      <c r="F71" s="85" t="s">
        <v>212</v>
      </c>
      <c r="G71" s="85"/>
      <c r="H71" s="85"/>
      <c r="I71" s="85"/>
      <c r="J71" s="85"/>
      <c r="K71" s="85"/>
      <c r="L71" s="82"/>
      <c r="M71" s="82"/>
    </row>
    <row r="72" spans="1:32" ht="16.2" x14ac:dyDescent="0.2">
      <c r="E72" s="91">
        <v>2</v>
      </c>
      <c r="F72" s="85" t="s">
        <v>237</v>
      </c>
      <c r="G72" s="85"/>
      <c r="H72" s="85"/>
      <c r="I72" s="85"/>
      <c r="J72" s="85"/>
      <c r="K72" s="85"/>
      <c r="L72" s="82"/>
      <c r="M72" s="82"/>
    </row>
    <row r="73" spans="1:32" ht="16.2" x14ac:dyDescent="0.2">
      <c r="E73" s="91"/>
      <c r="F73" s="85" t="s">
        <v>217</v>
      </c>
      <c r="G73" s="85"/>
      <c r="H73" s="85"/>
      <c r="I73" s="85"/>
      <c r="J73" s="85"/>
      <c r="K73" s="85"/>
      <c r="L73" s="82"/>
      <c r="M73" s="82"/>
    </row>
    <row r="74" spans="1:32" ht="16.2" x14ac:dyDescent="0.2">
      <c r="E74" s="91">
        <v>3</v>
      </c>
      <c r="F74" s="85" t="s">
        <v>215</v>
      </c>
      <c r="G74" s="85"/>
      <c r="H74" s="85"/>
      <c r="I74" s="85"/>
      <c r="J74" s="85"/>
      <c r="K74" s="85"/>
      <c r="L74" s="82"/>
      <c r="M74" s="82"/>
    </row>
    <row r="75" spans="1:32" ht="16.2" x14ac:dyDescent="0.2">
      <c r="E75" s="91">
        <v>4</v>
      </c>
      <c r="F75" s="179" t="s">
        <v>216</v>
      </c>
      <c r="G75" s="85"/>
      <c r="H75" s="85"/>
      <c r="I75" s="85"/>
      <c r="J75" s="85"/>
      <c r="K75" s="85"/>
      <c r="L75" s="82"/>
      <c r="M75" s="82"/>
    </row>
    <row r="76" spans="1:32" ht="16.2" x14ac:dyDescent="0.2">
      <c r="E76" s="91">
        <v>5</v>
      </c>
      <c r="F76" s="85" t="s">
        <v>214</v>
      </c>
      <c r="G76" s="85"/>
      <c r="H76" s="85"/>
      <c r="I76" s="85"/>
      <c r="J76" s="85"/>
      <c r="K76" s="85"/>
      <c r="L76" s="82"/>
      <c r="M76" s="82"/>
    </row>
    <row r="77" spans="1:32" ht="16.2" x14ac:dyDescent="0.2">
      <c r="E77" s="85"/>
      <c r="F77" s="85"/>
      <c r="G77" s="85"/>
      <c r="H77" s="85"/>
      <c r="I77" s="85"/>
      <c r="J77" s="85"/>
      <c r="K77" s="85"/>
      <c r="L77" s="82"/>
      <c r="M77" s="82"/>
    </row>
    <row r="78" spans="1:32" ht="16.2" x14ac:dyDescent="0.2">
      <c r="E78" s="85" t="s">
        <v>213</v>
      </c>
      <c r="F78" s="85"/>
      <c r="G78" s="85"/>
      <c r="H78" s="85"/>
      <c r="I78" s="85"/>
      <c r="J78" s="85"/>
      <c r="K78" s="85"/>
      <c r="L78" s="82"/>
      <c r="M78" s="82"/>
    </row>
    <row r="79" spans="1:32" ht="16.2" x14ac:dyDescent="0.2">
      <c r="E79" s="85"/>
      <c r="F79" s="85"/>
      <c r="G79" s="85"/>
      <c r="H79" s="85"/>
      <c r="I79" s="85"/>
      <c r="J79" s="85"/>
      <c r="K79" s="85"/>
      <c r="L79" s="82"/>
      <c r="M79" s="82"/>
    </row>
  </sheetData>
  <sheetProtection algorithmName="SHA-512" hashValue="QFs3ST/DZAMvHuXAKqEvSA3GT4/LM85l6S5GJkr0fH4RXNpWF9aw+2swyLSfMrGTiKTpyCqfZnzXB44VkGqyKQ==" saltValue="w9vEJaZt/mCGtDDK6/JqPw==" spinCount="100000" sheet="1" objects="1" scenarios="1"/>
  <mergeCells count="203">
    <mergeCell ref="A2:O2"/>
    <mergeCell ref="A3:O3"/>
    <mergeCell ref="B5:L5"/>
    <mergeCell ref="B6:L6"/>
    <mergeCell ref="B7:L7"/>
    <mergeCell ref="B8:L8"/>
    <mergeCell ref="B14:E14"/>
    <mergeCell ref="F14:H14"/>
    <mergeCell ref="B15:E15"/>
    <mergeCell ref="F15:H15"/>
    <mergeCell ref="B16:E16"/>
    <mergeCell ref="F16:H16"/>
    <mergeCell ref="B9:L9"/>
    <mergeCell ref="B10:L10"/>
    <mergeCell ref="B12:E12"/>
    <mergeCell ref="F12:H12"/>
    <mergeCell ref="B13:E13"/>
    <mergeCell ref="F13:H13"/>
    <mergeCell ref="F21:H21"/>
    <mergeCell ref="C22:E22"/>
    <mergeCell ref="F22:H22"/>
    <mergeCell ref="B23:D24"/>
    <mergeCell ref="F23:G23"/>
    <mergeCell ref="F24:G24"/>
    <mergeCell ref="B17:E17"/>
    <mergeCell ref="F17:H17"/>
    <mergeCell ref="B18:E18"/>
    <mergeCell ref="F18:H18"/>
    <mergeCell ref="B19:B22"/>
    <mergeCell ref="C19:E19"/>
    <mergeCell ref="F19:H19"/>
    <mergeCell ref="C20:E20"/>
    <mergeCell ref="F20:H20"/>
    <mergeCell ref="C21:E21"/>
    <mergeCell ref="B31:E31"/>
    <mergeCell ref="F31:H31"/>
    <mergeCell ref="I31:K31"/>
    <mergeCell ref="L31:N31"/>
    <mergeCell ref="B32:E32"/>
    <mergeCell ref="F32:H32"/>
    <mergeCell ref="I32:K32"/>
    <mergeCell ref="L32:N32"/>
    <mergeCell ref="B25:D26"/>
    <mergeCell ref="F25:G25"/>
    <mergeCell ref="F26:G26"/>
    <mergeCell ref="B28:M28"/>
    <mergeCell ref="B30:E30"/>
    <mergeCell ref="F30:H30"/>
    <mergeCell ref="I30:K30"/>
    <mergeCell ref="L30:N30"/>
    <mergeCell ref="F35:H35"/>
    <mergeCell ref="I35:K35"/>
    <mergeCell ref="L35:N35"/>
    <mergeCell ref="B36:B38"/>
    <mergeCell ref="C36:E36"/>
    <mergeCell ref="F36:H36"/>
    <mergeCell ref="I36:K36"/>
    <mergeCell ref="L36:N36"/>
    <mergeCell ref="C37:E37"/>
    <mergeCell ref="F37:H37"/>
    <mergeCell ref="B33:B35"/>
    <mergeCell ref="C33:E33"/>
    <mergeCell ref="F33:H33"/>
    <mergeCell ref="I33:K33"/>
    <mergeCell ref="L33:N33"/>
    <mergeCell ref="C34:E34"/>
    <mergeCell ref="F34:H34"/>
    <mergeCell ref="I34:K34"/>
    <mergeCell ref="L34:N34"/>
    <mergeCell ref="C35:E35"/>
    <mergeCell ref="P39:P40"/>
    <mergeCell ref="C40:E40"/>
    <mergeCell ref="F40:H40"/>
    <mergeCell ref="I40:K40"/>
    <mergeCell ref="L40:N40"/>
    <mergeCell ref="I37:K37"/>
    <mergeCell ref="L37:N37"/>
    <mergeCell ref="C38:E38"/>
    <mergeCell ref="F38:H38"/>
    <mergeCell ref="I38:K38"/>
    <mergeCell ref="L38:N38"/>
    <mergeCell ref="C41:E41"/>
    <mergeCell ref="F41:H41"/>
    <mergeCell ref="I41:K41"/>
    <mergeCell ref="L41:N41"/>
    <mergeCell ref="B42:B43"/>
    <mergeCell ref="C42:D42"/>
    <mergeCell ref="E42:E43"/>
    <mergeCell ref="F42:G42"/>
    <mergeCell ref="H42:H43"/>
    <mergeCell ref="I42:J42"/>
    <mergeCell ref="B39:B41"/>
    <mergeCell ref="C39:E39"/>
    <mergeCell ref="F39:H39"/>
    <mergeCell ref="I39:K39"/>
    <mergeCell ref="L39:N39"/>
    <mergeCell ref="K42:K43"/>
    <mergeCell ref="L42:M42"/>
    <mergeCell ref="N42:N43"/>
    <mergeCell ref="P42:P45"/>
    <mergeCell ref="B44:B45"/>
    <mergeCell ref="C44:D44"/>
    <mergeCell ref="E44:E45"/>
    <mergeCell ref="F44:G44"/>
    <mergeCell ref="H44:H45"/>
    <mergeCell ref="I44:J44"/>
    <mergeCell ref="K44:K45"/>
    <mergeCell ref="L44:M44"/>
    <mergeCell ref="N44:N45"/>
    <mergeCell ref="P46:P49"/>
    <mergeCell ref="B48:B49"/>
    <mergeCell ref="C48:D48"/>
    <mergeCell ref="E48:E49"/>
    <mergeCell ref="F48:G48"/>
    <mergeCell ref="H48:H49"/>
    <mergeCell ref="I48:J48"/>
    <mergeCell ref="K48:K49"/>
    <mergeCell ref="L48:M48"/>
    <mergeCell ref="N48:N49"/>
    <mergeCell ref="B46:B47"/>
    <mergeCell ref="C46:D46"/>
    <mergeCell ref="E46:E47"/>
    <mergeCell ref="F46:G46"/>
    <mergeCell ref="H46:H47"/>
    <mergeCell ref="I46:J46"/>
    <mergeCell ref="K46:K47"/>
    <mergeCell ref="L46:M46"/>
    <mergeCell ref="N46:N47"/>
    <mergeCell ref="K54:K55"/>
    <mergeCell ref="L54:M54"/>
    <mergeCell ref="N54:N55"/>
    <mergeCell ref="P50:P53"/>
    <mergeCell ref="B52:B53"/>
    <mergeCell ref="C52:D52"/>
    <mergeCell ref="E52:E53"/>
    <mergeCell ref="F52:G52"/>
    <mergeCell ref="H52:H53"/>
    <mergeCell ref="I52:J52"/>
    <mergeCell ref="K52:K53"/>
    <mergeCell ref="L52:M52"/>
    <mergeCell ref="N52:N53"/>
    <mergeCell ref="B50:B51"/>
    <mergeCell ref="C50:D50"/>
    <mergeCell ref="E50:E51"/>
    <mergeCell ref="F50:G50"/>
    <mergeCell ref="H50:H51"/>
    <mergeCell ref="I50:J50"/>
    <mergeCell ref="K50:K51"/>
    <mergeCell ref="L50:M50"/>
    <mergeCell ref="N50:N51"/>
    <mergeCell ref="B58:E58"/>
    <mergeCell ref="F58:G58"/>
    <mergeCell ref="I58:J58"/>
    <mergeCell ref="L58:M58"/>
    <mergeCell ref="B59:E59"/>
    <mergeCell ref="F59:H59"/>
    <mergeCell ref="I59:K59"/>
    <mergeCell ref="L59:N59"/>
    <mergeCell ref="P54:P57"/>
    <mergeCell ref="B56:B57"/>
    <mergeCell ref="C56:D56"/>
    <mergeCell ref="E56:E57"/>
    <mergeCell ref="F56:G56"/>
    <mergeCell ref="H56:H57"/>
    <mergeCell ref="I56:J56"/>
    <mergeCell ref="K56:K57"/>
    <mergeCell ref="L56:M56"/>
    <mergeCell ref="N56:N57"/>
    <mergeCell ref="B54:B55"/>
    <mergeCell ref="C54:D54"/>
    <mergeCell ref="E54:E55"/>
    <mergeCell ref="F54:G54"/>
    <mergeCell ref="H54:H55"/>
    <mergeCell ref="I54:J54"/>
    <mergeCell ref="B62:E62"/>
    <mergeCell ref="F62:H62"/>
    <mergeCell ref="I62:K62"/>
    <mergeCell ref="L62:N62"/>
    <mergeCell ref="B63:E63"/>
    <mergeCell ref="F63:H63"/>
    <mergeCell ref="I63:K63"/>
    <mergeCell ref="L63:N63"/>
    <mergeCell ref="B60:E60"/>
    <mergeCell ref="F60:G60"/>
    <mergeCell ref="I60:J60"/>
    <mergeCell ref="L60:M60"/>
    <mergeCell ref="B61:E61"/>
    <mergeCell ref="F61:H61"/>
    <mergeCell ref="I61:K61"/>
    <mergeCell ref="L61:N61"/>
    <mergeCell ref="B66:E66"/>
    <mergeCell ref="F66:G66"/>
    <mergeCell ref="I66:J66"/>
    <mergeCell ref="L66:M66"/>
    <mergeCell ref="E68:L68"/>
    <mergeCell ref="B64:E64"/>
    <mergeCell ref="F64:H64"/>
    <mergeCell ref="I64:K64"/>
    <mergeCell ref="L64:N64"/>
    <mergeCell ref="B65:E65"/>
    <mergeCell ref="F65:H65"/>
    <mergeCell ref="I65:K65"/>
    <mergeCell ref="L65:N65"/>
  </mergeCells>
  <phoneticPr fontId="28"/>
  <dataValidations count="17">
    <dataValidation type="list" allowBlank="1" showInputMessage="1" showErrorMessage="1" sqref="F61:N61" xr:uid="{46B23DC0-63B9-4916-80A7-903B2A5D27CD}">
      <formula1>$Z$67:$AE$67</formula1>
    </dataValidation>
    <dataValidation type="list" allowBlank="1" showInputMessage="1" showErrorMessage="1" sqref="F59:N59" xr:uid="{5D3122F2-CF57-4EB4-9FD5-A4C60E47D272}">
      <formula1>$X$61:$AT$61</formula1>
    </dataValidation>
    <dataValidation type="list" allowBlank="1" showInputMessage="1" showErrorMessage="1" errorTitle="もう一度！" error="○か×を選択してください" sqref="K60 N60 H60" xr:uid="{A83B80CC-F829-4C9D-B8BD-FF0CE94F2D00}">
      <formula1>$AE$64:$AG$64</formula1>
    </dataValidation>
    <dataValidation type="list" allowBlank="1" showInputMessage="1" showErrorMessage="1" sqref="F62:N62" xr:uid="{BE6098E2-65DE-47AB-B487-4D17198BB328}">
      <formula1>$Z$62:$AV$62</formula1>
    </dataValidation>
    <dataValidation type="list" allowBlank="1" showInputMessage="1" showErrorMessage="1" errorTitle="もう一度！" error="○か×を選択してください" sqref="N52 K56 K54 K52 K50 K48 K46 K42 K44 N50 N48 N46 N44 H44 N42 N58 N54 N56 K58 H56 H54 H52 H50 H48 H46 H42 H58" xr:uid="{165A8CF4-8712-4799-AD88-5BEFFA3AF4C2}">
      <formula1>$AC$64:$AD$64</formula1>
    </dataValidation>
    <dataValidation type="list" allowBlank="1" showInputMessage="1" showErrorMessage="1" sqref="I57 L57 L55 L53 L51 L49 L47 L45 L43 I43 I45 I47 I49 I51 I53 I55 F57 F43 F45 F47 F49 F51 F53 F55" xr:uid="{DA0D47EB-608F-4CE9-B801-46CF300CDA36}">
      <formula1>$Z$43:$BG$43</formula1>
    </dataValidation>
    <dataValidation type="list" allowBlank="1" showInputMessage="1" showErrorMessage="1" sqref="H66 K66 N66" xr:uid="{8B99C988-F5BE-4AB3-B5FE-9D59B6F257B4}">
      <formula1>$Z$66:$AA$66</formula1>
    </dataValidation>
    <dataValidation type="list" allowBlank="1" showInputMessage="1" showErrorMessage="1" sqref="F63:N64" xr:uid="{83F49F65-AB69-43A6-862A-11665853332A}">
      <formula1>$Z$64:$AA$64</formula1>
    </dataValidation>
    <dataValidation type="list" allowBlank="1" showInputMessage="1" showErrorMessage="1" sqref="F67:J67 L67:M67" xr:uid="{1AAAE828-80E7-4C8C-9AAB-1F94D0B38BC8}">
      <formula1>#REF!</formula1>
    </dataValidation>
    <dataValidation type="list" allowBlank="1" showInputMessage="1" showErrorMessage="1" sqref="M49 J49 J53 J55 J47 J45 J57 J51 J43 M53 M55 M47 M43 M57 M51 G43 G49 G53 G55 G47 G45 G57 G51 M45" xr:uid="{D8B816DB-F01A-4392-8120-EDB81D4CB659}">
      <formula1>$Y$43:$BH$43</formula1>
    </dataValidation>
    <dataValidation type="list" allowBlank="1" showInputMessage="1" showErrorMessage="1" sqref="F32:N32" xr:uid="{93ED4067-5DAE-4B06-AAF6-AE0AF70B1572}">
      <formula1>$Z$32:$AE$32</formula1>
    </dataValidation>
    <dataValidation type="list" allowBlank="1" showInputMessage="1" showErrorMessage="1" sqref="F31:N31" xr:uid="{717903EE-904A-4361-802D-C2F28737B0BD}">
      <formula1>$Z$31:$AM$31</formula1>
    </dataValidation>
    <dataValidation type="list" allowBlank="1" showInputMessage="1" showErrorMessage="1" sqref="F13:H13" xr:uid="{651E56C7-9626-473F-9655-20BCD60DC44D}">
      <formula1>$Z$13:$AE$13</formula1>
    </dataValidation>
    <dataValidation type="list" allowBlank="1" showInputMessage="1" showErrorMessage="1" sqref="F12:H12" xr:uid="{1E477E56-876D-49BE-B852-DA3FB5F7B2D7}">
      <formula1>$Z$12:$AD$12</formula1>
    </dataValidation>
    <dataValidation type="whole" operator="greaterThanOrEqual" allowBlank="1" showInputMessage="1" showErrorMessage="1" sqref="F17:G17" xr:uid="{AD8980B0-4C38-4477-BFBC-97649D75EB53}">
      <formula1>0</formula1>
    </dataValidation>
    <dataValidation allowBlank="1" showInputMessage="1" showErrorMessage="1" sqref="F27:H27" xr:uid="{AC061045-CBEF-48F8-95CF-90281959E4B6}"/>
    <dataValidation type="list" allowBlank="1" showInputMessage="1" showErrorMessage="1" sqref="F65:N65" xr:uid="{DFD64177-FC71-4BC7-AD7F-71201EEA2F53}">
      <formula1>$AH$64:$AI$64</formula1>
    </dataValidation>
  </dataValidations>
  <pageMargins left="0.7" right="0.7" top="0.75" bottom="0.75" header="0.3" footer="0.3"/>
  <pageSetup paperSize="9" scale="46" orientation="portrait" r:id="rId1"/>
  <rowBreaks count="1" manualBreakCount="1">
    <brk id="66"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42"/>
  <sheetViews>
    <sheetView showGridLines="0" view="pageBreakPreview" zoomScaleSheetLayoutView="100" workbookViewId="0">
      <selection activeCell="U10" sqref="U10"/>
    </sheetView>
  </sheetViews>
  <sheetFormatPr defaultColWidth="8" defaultRowHeight="12" x14ac:dyDescent="0.2"/>
  <cols>
    <col min="1" max="1" width="5.6640625" style="12" customWidth="1"/>
    <col min="2" max="2" width="6.6640625" style="12" customWidth="1"/>
    <col min="3" max="4" width="9.44140625" style="12" customWidth="1"/>
    <col min="5" max="5" width="3.44140625" style="12" customWidth="1"/>
    <col min="6" max="6" width="5" style="12" customWidth="1"/>
    <col min="7" max="7" width="4.44140625" style="12" customWidth="1"/>
    <col min="8" max="8" width="9.44140625" style="12" customWidth="1"/>
    <col min="9" max="9" width="3.44140625" style="12" customWidth="1"/>
    <col min="10" max="10" width="5.6640625" style="12" customWidth="1"/>
    <col min="11" max="11" width="3.88671875" style="12" customWidth="1"/>
    <col min="12" max="12" width="9.44140625" style="12" customWidth="1"/>
    <col min="13" max="13" width="3.44140625" style="12" customWidth="1"/>
    <col min="14" max="14" width="5.6640625" style="12" customWidth="1"/>
    <col min="15" max="15" width="3.88671875" style="12" customWidth="1"/>
    <col min="16" max="17" width="3.44140625" style="12" customWidth="1"/>
    <col min="18" max="18" width="2.44140625" style="12" customWidth="1"/>
    <col min="19" max="19" width="3.44140625" style="12" customWidth="1"/>
    <col min="20" max="21" width="2.44140625" style="12" customWidth="1"/>
    <col min="22" max="22" width="8" style="12"/>
    <col min="23" max="23" width="8" style="95"/>
    <col min="24" max="16384" width="8" style="12"/>
  </cols>
  <sheetData>
    <row r="1" spans="1:21" ht="42" customHeight="1" x14ac:dyDescent="0.2">
      <c r="A1" s="16"/>
      <c r="B1" s="630" t="str">
        <f>データシート!A1&amp;"参加申込書"</f>
        <v>令和５年度　第58回茨城県アンサンブルコンテスト県大会参加申込書</v>
      </c>
      <c r="C1" s="630"/>
      <c r="D1" s="630"/>
      <c r="E1" s="630"/>
      <c r="F1" s="630"/>
      <c r="G1" s="630"/>
      <c r="H1" s="630"/>
      <c r="I1" s="630"/>
      <c r="J1" s="630"/>
      <c r="K1" s="630"/>
      <c r="L1" s="630"/>
      <c r="M1" s="630"/>
      <c r="N1" s="630"/>
      <c r="O1" s="630"/>
      <c r="P1" s="630"/>
      <c r="Q1" s="17"/>
      <c r="R1" s="17"/>
      <c r="S1" s="17"/>
      <c r="T1" s="17"/>
      <c r="U1" s="18"/>
    </row>
    <row r="2" spans="1:21" ht="7.5" customHeight="1" thickBot="1" x14ac:dyDescent="0.25">
      <c r="A2" s="16"/>
      <c r="B2" s="16"/>
      <c r="C2" s="16"/>
      <c r="D2" s="16"/>
      <c r="E2" s="16"/>
      <c r="F2" s="16"/>
      <c r="G2" s="16"/>
      <c r="H2" s="16"/>
      <c r="I2" s="16"/>
      <c r="J2" s="16"/>
      <c r="K2" s="16"/>
      <c r="L2" s="16"/>
      <c r="M2" s="16"/>
      <c r="N2" s="16"/>
      <c r="O2" s="16"/>
      <c r="P2" s="16"/>
      <c r="Q2" s="16"/>
      <c r="R2" s="16"/>
      <c r="S2" s="16"/>
      <c r="T2" s="16"/>
      <c r="U2" s="13"/>
    </row>
    <row r="3" spans="1:21" ht="35.25" customHeight="1" x14ac:dyDescent="0.2">
      <c r="A3" s="631" t="s">
        <v>135</v>
      </c>
      <c r="B3" s="632"/>
      <c r="C3" s="633">
        <f>データシート!C3</f>
        <v>0</v>
      </c>
      <c r="D3" s="634"/>
      <c r="E3" s="635" t="s">
        <v>136</v>
      </c>
      <c r="F3" s="636"/>
      <c r="G3" s="637"/>
      <c r="H3" s="638" t="s">
        <v>134</v>
      </c>
      <c r="I3" s="639"/>
      <c r="J3" s="639"/>
      <c r="K3" s="632"/>
      <c r="L3" s="640">
        <f>データシート!B3</f>
        <v>0</v>
      </c>
      <c r="M3" s="641"/>
      <c r="N3" s="641"/>
      <c r="O3" s="131" t="s">
        <v>329</v>
      </c>
      <c r="P3" s="131"/>
      <c r="Q3" s="131"/>
      <c r="R3" s="131"/>
      <c r="S3" s="132"/>
      <c r="T3" s="57"/>
      <c r="U3" s="19"/>
    </row>
    <row r="4" spans="1:21" ht="2.25" customHeight="1" x14ac:dyDescent="0.2">
      <c r="A4" s="596"/>
      <c r="B4" s="597"/>
      <c r="C4" s="597"/>
      <c r="D4" s="597"/>
      <c r="E4" s="597"/>
      <c r="F4" s="597"/>
      <c r="G4" s="597"/>
      <c r="H4" s="597"/>
      <c r="I4" s="597"/>
      <c r="J4" s="597"/>
      <c r="K4" s="597"/>
      <c r="L4" s="597"/>
      <c r="M4" s="597"/>
      <c r="N4" s="597"/>
      <c r="O4" s="597"/>
      <c r="P4" s="597"/>
      <c r="Q4" s="597"/>
      <c r="R4" s="597"/>
      <c r="S4" s="43"/>
      <c r="T4" s="58"/>
      <c r="U4" s="20"/>
    </row>
    <row r="5" spans="1:21" ht="20.100000000000001" customHeight="1" x14ac:dyDescent="0.2">
      <c r="A5" s="622" t="s">
        <v>9</v>
      </c>
      <c r="B5" s="623"/>
      <c r="C5" s="598">
        <f>データシート!$E$3</f>
        <v>0</v>
      </c>
      <c r="D5" s="599"/>
      <c r="E5" s="599"/>
      <c r="F5" s="599"/>
      <c r="G5" s="600"/>
      <c r="H5" s="601" t="s">
        <v>72</v>
      </c>
      <c r="I5" s="602"/>
      <c r="J5" s="602"/>
      <c r="K5" s="603"/>
      <c r="L5" s="604" t="s">
        <v>397</v>
      </c>
      <c r="M5" s="603"/>
      <c r="N5" s="605" t="s">
        <v>137</v>
      </c>
      <c r="O5" s="606"/>
      <c r="P5" s="606"/>
      <c r="Q5" s="606"/>
      <c r="R5" s="606"/>
      <c r="S5" s="607"/>
      <c r="T5" s="59"/>
      <c r="U5" s="23"/>
    </row>
    <row r="6" spans="1:21" ht="45" customHeight="1" x14ac:dyDescent="0.2">
      <c r="A6" s="624"/>
      <c r="B6" s="625"/>
      <c r="C6" s="626">
        <f>データシート!D3</f>
        <v>0</v>
      </c>
      <c r="D6" s="627"/>
      <c r="E6" s="627"/>
      <c r="F6" s="627"/>
      <c r="G6" s="93" t="s">
        <v>73</v>
      </c>
      <c r="H6" s="628">
        <f>データシート!G3</f>
        <v>0</v>
      </c>
      <c r="I6" s="629"/>
      <c r="J6" s="658">
        <f>データシート!H3</f>
        <v>0</v>
      </c>
      <c r="K6" s="659"/>
      <c r="L6" s="616">
        <f>記入シート!F62</f>
        <v>0</v>
      </c>
      <c r="M6" s="660"/>
      <c r="N6" s="616">
        <f>データシート!J3</f>
        <v>0</v>
      </c>
      <c r="O6" s="617"/>
      <c r="P6" s="617"/>
      <c r="Q6" s="617"/>
      <c r="R6" s="617"/>
      <c r="S6" s="618"/>
      <c r="T6" s="58"/>
      <c r="U6" s="20"/>
    </row>
    <row r="7" spans="1:21" ht="20.100000000000001" customHeight="1" x14ac:dyDescent="0.2">
      <c r="A7" s="21"/>
      <c r="B7" s="22"/>
      <c r="C7" s="619">
        <f>IF(データシート!L3="","",データシート!L3)</f>
        <v>0</v>
      </c>
      <c r="D7" s="620"/>
      <c r="E7" s="620"/>
      <c r="F7" s="620"/>
      <c r="G7" s="620"/>
      <c r="H7" s="620"/>
      <c r="I7" s="620"/>
      <c r="J7" s="620"/>
      <c r="K7" s="620"/>
      <c r="L7" s="620"/>
      <c r="M7" s="620"/>
      <c r="N7" s="620"/>
      <c r="O7" s="620"/>
      <c r="P7" s="620"/>
      <c r="Q7" s="620"/>
      <c r="R7" s="620"/>
      <c r="S7" s="621"/>
      <c r="T7" s="60"/>
      <c r="U7" s="24"/>
    </row>
    <row r="8" spans="1:21" ht="45" customHeight="1" x14ac:dyDescent="0.2">
      <c r="A8" s="608" t="s">
        <v>74</v>
      </c>
      <c r="B8" s="609"/>
      <c r="C8" s="610">
        <f>IF(データシート!K3="","",データシート!K3)</f>
        <v>0</v>
      </c>
      <c r="D8" s="611"/>
      <c r="E8" s="611"/>
      <c r="F8" s="611"/>
      <c r="G8" s="611"/>
      <c r="H8" s="611"/>
      <c r="I8" s="611"/>
      <c r="J8" s="611"/>
      <c r="K8" s="611"/>
      <c r="L8" s="611"/>
      <c r="M8" s="611"/>
      <c r="N8" s="611"/>
      <c r="O8" s="611"/>
      <c r="P8" s="611"/>
      <c r="Q8" s="611"/>
      <c r="R8" s="611"/>
      <c r="S8" s="612"/>
      <c r="T8" s="79"/>
      <c r="U8" s="25"/>
    </row>
    <row r="9" spans="1:21" ht="20.100000000000001" customHeight="1" x14ac:dyDescent="0.2">
      <c r="A9" s="26"/>
      <c r="B9" s="27"/>
      <c r="C9" s="613">
        <f>IF(データシート!M3="","",データシート!M3)</f>
        <v>0</v>
      </c>
      <c r="D9" s="614"/>
      <c r="E9" s="614"/>
      <c r="F9" s="614"/>
      <c r="G9" s="614"/>
      <c r="H9" s="614"/>
      <c r="I9" s="614"/>
      <c r="J9" s="614"/>
      <c r="K9" s="614"/>
      <c r="L9" s="614"/>
      <c r="M9" s="614"/>
      <c r="N9" s="614"/>
      <c r="O9" s="614"/>
      <c r="P9" s="614"/>
      <c r="Q9" s="614"/>
      <c r="R9" s="614"/>
      <c r="S9" s="615"/>
      <c r="T9" s="61"/>
      <c r="U9" s="28"/>
    </row>
    <row r="10" spans="1:21" ht="20.100000000000001" customHeight="1" x14ac:dyDescent="0.2">
      <c r="A10" s="622" t="s">
        <v>45</v>
      </c>
      <c r="B10" s="623"/>
      <c r="C10" s="671">
        <f>IF(データシート!$O$3="","",データシート!$O$3)</f>
        <v>0</v>
      </c>
      <c r="D10" s="672"/>
      <c r="E10" s="672"/>
      <c r="F10" s="672"/>
      <c r="G10" s="672"/>
      <c r="H10" s="672"/>
      <c r="I10" s="673"/>
      <c r="J10" s="664">
        <f>IF(データシート!$P$3="","",データシート!$P$3)</f>
        <v>0</v>
      </c>
      <c r="K10" s="664"/>
      <c r="L10" s="664"/>
      <c r="M10" s="664"/>
      <c r="N10" s="664"/>
      <c r="O10" s="664"/>
      <c r="P10" s="664"/>
      <c r="Q10" s="664"/>
      <c r="R10" s="664"/>
      <c r="S10" s="665"/>
      <c r="T10" s="61"/>
      <c r="U10" s="28"/>
    </row>
    <row r="11" spans="1:21" ht="24.9" customHeight="1" x14ac:dyDescent="0.2">
      <c r="A11" s="624"/>
      <c r="B11" s="625"/>
      <c r="C11" s="674">
        <f>データシート!$N$3</f>
        <v>0</v>
      </c>
      <c r="D11" s="675"/>
      <c r="E11" s="675"/>
      <c r="F11" s="675"/>
      <c r="G11" s="675"/>
      <c r="H11" s="675"/>
      <c r="I11" s="676"/>
      <c r="J11" s="666"/>
      <c r="K11" s="666"/>
      <c r="L11" s="666"/>
      <c r="M11" s="666"/>
      <c r="N11" s="666"/>
      <c r="O11" s="666"/>
      <c r="P11" s="666"/>
      <c r="Q11" s="666"/>
      <c r="R11" s="666"/>
      <c r="S11" s="667"/>
      <c r="T11" s="61"/>
      <c r="U11" s="28"/>
    </row>
    <row r="12" spans="1:21" ht="20.100000000000001" customHeight="1" x14ac:dyDescent="0.2">
      <c r="A12" s="622" t="s">
        <v>46</v>
      </c>
      <c r="B12" s="623"/>
      <c r="C12" s="661">
        <f>IF(データシート!$R$3="","",データシート!$R$3)</f>
        <v>0</v>
      </c>
      <c r="D12" s="662"/>
      <c r="E12" s="662"/>
      <c r="F12" s="662"/>
      <c r="G12" s="662"/>
      <c r="H12" s="662"/>
      <c r="I12" s="663"/>
      <c r="J12" s="664">
        <f>IF(データシート!$S$3="","",データシート!$S$3)</f>
        <v>0</v>
      </c>
      <c r="K12" s="664"/>
      <c r="L12" s="664"/>
      <c r="M12" s="664"/>
      <c r="N12" s="664"/>
      <c r="O12" s="664"/>
      <c r="P12" s="664"/>
      <c r="Q12" s="664"/>
      <c r="R12" s="664"/>
      <c r="S12" s="665"/>
      <c r="T12" s="61"/>
      <c r="U12" s="28"/>
    </row>
    <row r="13" spans="1:21" ht="24.9" customHeight="1" x14ac:dyDescent="0.2">
      <c r="A13" s="624"/>
      <c r="B13" s="625"/>
      <c r="C13" s="668">
        <f>IF(データシート!$Q$3="","",データシート!$Q$3)</f>
        <v>0</v>
      </c>
      <c r="D13" s="669"/>
      <c r="E13" s="669"/>
      <c r="F13" s="669"/>
      <c r="G13" s="669"/>
      <c r="H13" s="669"/>
      <c r="I13" s="670"/>
      <c r="J13" s="666"/>
      <c r="K13" s="666"/>
      <c r="L13" s="666"/>
      <c r="M13" s="666"/>
      <c r="N13" s="666"/>
      <c r="O13" s="666"/>
      <c r="P13" s="666"/>
      <c r="Q13" s="666"/>
      <c r="R13" s="666"/>
      <c r="S13" s="667"/>
      <c r="T13" s="61"/>
      <c r="U13" s="28"/>
    </row>
    <row r="14" spans="1:21" ht="15" customHeight="1" x14ac:dyDescent="0.2">
      <c r="A14" s="649" t="s">
        <v>138</v>
      </c>
      <c r="B14" s="650"/>
      <c r="C14" s="642">
        <f>IF(データシート!U3="","",データシート!U3)</f>
        <v>0</v>
      </c>
      <c r="D14" s="171">
        <f>記入シート!F43</f>
        <v>0</v>
      </c>
      <c r="E14" s="645">
        <f>IF(データシート!V3="","",データシート!V3)</f>
        <v>0</v>
      </c>
      <c r="F14" s="642">
        <f>IF(データシート!X3="","",データシート!X3)</f>
        <v>0</v>
      </c>
      <c r="G14" s="747"/>
      <c r="H14" s="171">
        <f>記入シート!F45</f>
        <v>0</v>
      </c>
      <c r="I14" s="645">
        <f>IF(データシート!Y3="","",データシート!Y3)</f>
        <v>0</v>
      </c>
      <c r="J14" s="642">
        <f>IF(データシート!AA3="","",データシート!AA3)</f>
        <v>0</v>
      </c>
      <c r="K14" s="747"/>
      <c r="L14" s="171">
        <f>記入シート!F47</f>
        <v>0</v>
      </c>
      <c r="M14" s="645">
        <f>IF(データシート!AB3="","",データシート!AB3)</f>
        <v>0</v>
      </c>
      <c r="N14" s="642" t="str">
        <f>IF(データシート!AD3="","",データシート!AD3)</f>
        <v/>
      </c>
      <c r="O14" s="747"/>
      <c r="P14" s="750">
        <f>記入シート!F49</f>
        <v>0</v>
      </c>
      <c r="Q14" s="750"/>
      <c r="R14" s="750"/>
      <c r="S14" s="744" t="str">
        <f>データシート!AE3</f>
        <v/>
      </c>
      <c r="T14" s="62"/>
      <c r="U14" s="29"/>
    </row>
    <row r="15" spans="1:21" ht="15" customHeight="1" x14ac:dyDescent="0.2">
      <c r="A15" s="651"/>
      <c r="B15" s="652"/>
      <c r="C15" s="643"/>
      <c r="D15" s="211">
        <f>記入シート!G43</f>
        <v>0</v>
      </c>
      <c r="E15" s="646"/>
      <c r="F15" s="643"/>
      <c r="G15" s="748"/>
      <c r="H15" s="211">
        <f>記入シート!G45</f>
        <v>0</v>
      </c>
      <c r="I15" s="646"/>
      <c r="J15" s="643"/>
      <c r="K15" s="748"/>
      <c r="L15" s="211">
        <f>記入シート!G47</f>
        <v>0</v>
      </c>
      <c r="M15" s="646"/>
      <c r="N15" s="643"/>
      <c r="O15" s="748"/>
      <c r="P15" s="655">
        <f>記入シート!G49</f>
        <v>0</v>
      </c>
      <c r="Q15" s="656"/>
      <c r="R15" s="657"/>
      <c r="S15" s="745"/>
      <c r="T15" s="62"/>
      <c r="U15" s="29"/>
    </row>
    <row r="16" spans="1:21" ht="15" customHeight="1" x14ac:dyDescent="0.2">
      <c r="A16" s="651"/>
      <c r="B16" s="652"/>
      <c r="C16" s="644"/>
      <c r="D16" s="172">
        <f>記入シート!H43</f>
        <v>0</v>
      </c>
      <c r="E16" s="647"/>
      <c r="F16" s="644"/>
      <c r="G16" s="749"/>
      <c r="H16" s="172">
        <f>記入シート!H45</f>
        <v>0</v>
      </c>
      <c r="I16" s="647"/>
      <c r="J16" s="644"/>
      <c r="K16" s="749"/>
      <c r="L16" s="172">
        <f>記入シート!H47</f>
        <v>0</v>
      </c>
      <c r="M16" s="647"/>
      <c r="N16" s="644"/>
      <c r="O16" s="749"/>
      <c r="P16" s="648">
        <f>記入シート!H49</f>
        <v>0</v>
      </c>
      <c r="Q16" s="648"/>
      <c r="R16" s="648"/>
      <c r="S16" s="746"/>
      <c r="T16" s="62"/>
      <c r="U16" s="29"/>
    </row>
    <row r="17" spans="1:36" ht="15" customHeight="1" x14ac:dyDescent="0.2">
      <c r="A17" s="651"/>
      <c r="B17" s="652"/>
      <c r="C17" s="642" t="str">
        <f>IF(データシート!AG3="","",データシート!AG3)</f>
        <v/>
      </c>
      <c r="D17" s="171">
        <f>記入シート!F51</f>
        <v>0</v>
      </c>
      <c r="E17" s="645" t="str">
        <f>IF(データシート!AH3="","",データシート!AH3)</f>
        <v/>
      </c>
      <c r="F17" s="642" t="str">
        <f>IF(データシート!AJ3="","",データシート!AJ3)</f>
        <v/>
      </c>
      <c r="G17" s="747"/>
      <c r="H17" s="171">
        <f>記入シート!F53</f>
        <v>0</v>
      </c>
      <c r="I17" s="645" t="str">
        <f>IF(データシート!AK3="","",データシート!AK3)</f>
        <v/>
      </c>
      <c r="J17" s="642">
        <f>IF(データシート!AM3="","",データシート!AM3)</f>
        <v>0</v>
      </c>
      <c r="K17" s="747"/>
      <c r="L17" s="171">
        <f>記入シート!F55</f>
        <v>0</v>
      </c>
      <c r="M17" s="645" t="str">
        <f>IF(データシート!AN3="","",データシート!AN3)</f>
        <v/>
      </c>
      <c r="N17" s="642" t="str">
        <f>IF(データシート!AP3="","",データシート!AP3)</f>
        <v/>
      </c>
      <c r="O17" s="747"/>
      <c r="P17" s="750">
        <f>記入シート!F57</f>
        <v>0</v>
      </c>
      <c r="Q17" s="750"/>
      <c r="R17" s="750"/>
      <c r="S17" s="744" t="str">
        <f>IF(データシート!AQ3="","",データシート!AQ3)</f>
        <v/>
      </c>
      <c r="T17" s="62"/>
      <c r="U17" s="29"/>
      <c r="W17" s="154">
        <v>1</v>
      </c>
      <c r="X17" s="89" t="s">
        <v>364</v>
      </c>
    </row>
    <row r="18" spans="1:36" ht="15" customHeight="1" x14ac:dyDescent="0.2">
      <c r="A18" s="651"/>
      <c r="B18" s="652"/>
      <c r="C18" s="643"/>
      <c r="D18" s="211">
        <f>記入シート!G51</f>
        <v>0</v>
      </c>
      <c r="E18" s="646"/>
      <c r="F18" s="643"/>
      <c r="G18" s="748"/>
      <c r="H18" s="211">
        <f>記入シート!G53</f>
        <v>0</v>
      </c>
      <c r="I18" s="646"/>
      <c r="J18" s="643"/>
      <c r="K18" s="748"/>
      <c r="L18" s="211">
        <f>記入シート!G55</f>
        <v>0</v>
      </c>
      <c r="M18" s="646"/>
      <c r="N18" s="643"/>
      <c r="O18" s="748"/>
      <c r="P18" s="655">
        <f>記入シート!G57</f>
        <v>0</v>
      </c>
      <c r="Q18" s="656"/>
      <c r="R18" s="657"/>
      <c r="S18" s="745"/>
      <c r="T18" s="62"/>
      <c r="U18" s="29"/>
      <c r="W18" s="154"/>
      <c r="X18" s="89"/>
    </row>
    <row r="19" spans="1:36" ht="15" customHeight="1" x14ac:dyDescent="0.2">
      <c r="A19" s="653"/>
      <c r="B19" s="654"/>
      <c r="C19" s="644"/>
      <c r="D19" s="172">
        <f>記入シート!H51</f>
        <v>0</v>
      </c>
      <c r="E19" s="647"/>
      <c r="F19" s="644"/>
      <c r="G19" s="749"/>
      <c r="H19" s="172">
        <f>記入シート!H53</f>
        <v>0</v>
      </c>
      <c r="I19" s="647"/>
      <c r="J19" s="644"/>
      <c r="K19" s="749"/>
      <c r="L19" s="172">
        <f>記入シート!H55</f>
        <v>0</v>
      </c>
      <c r="M19" s="647"/>
      <c r="N19" s="644"/>
      <c r="O19" s="749"/>
      <c r="P19" s="648">
        <f>記入シート!H57</f>
        <v>0</v>
      </c>
      <c r="Q19" s="648"/>
      <c r="R19" s="648"/>
      <c r="S19" s="746"/>
      <c r="T19" s="62"/>
      <c r="U19" s="29"/>
      <c r="W19" s="154"/>
      <c r="X19" s="89"/>
    </row>
    <row r="20" spans="1:36" ht="30" customHeight="1" x14ac:dyDescent="0.2">
      <c r="A20" s="712" t="s">
        <v>190</v>
      </c>
      <c r="B20" s="713"/>
      <c r="C20" s="716" t="str">
        <f>IF(データシート!AR3="","",データシート!AR3)</f>
        <v/>
      </c>
      <c r="D20" s="717"/>
      <c r="E20" s="717"/>
      <c r="F20" s="717"/>
      <c r="G20" s="717"/>
      <c r="H20" s="718"/>
      <c r="I20" s="722">
        <f>IF(データシート!AS3="","",データシート!AS3)</f>
        <v>0</v>
      </c>
      <c r="J20" s="724" t="s">
        <v>334</v>
      </c>
      <c r="K20" s="725"/>
      <c r="L20" s="726"/>
      <c r="M20" s="730">
        <f>記入シート!F59</f>
        <v>0</v>
      </c>
      <c r="N20" s="731"/>
      <c r="O20" s="731"/>
      <c r="P20" s="731"/>
      <c r="Q20" s="703" t="s">
        <v>183</v>
      </c>
      <c r="R20" s="704"/>
      <c r="S20" s="705"/>
      <c r="T20" s="62"/>
      <c r="U20" s="29"/>
      <c r="W20" s="154">
        <v>2</v>
      </c>
      <c r="X20" s="89" t="s">
        <v>241</v>
      </c>
      <c r="Y20" s="89"/>
      <c r="Z20" s="89"/>
      <c r="AA20" s="89"/>
      <c r="AB20" s="89"/>
      <c r="AC20" s="90"/>
      <c r="AD20" s="90"/>
      <c r="AE20" s="90"/>
      <c r="AF20" s="90"/>
      <c r="AG20" s="90"/>
      <c r="AH20" s="90"/>
      <c r="AI20" s="90"/>
      <c r="AJ20" s="90"/>
    </row>
    <row r="21" spans="1:36" ht="30" customHeight="1" x14ac:dyDescent="0.2">
      <c r="A21" s="714"/>
      <c r="B21" s="715"/>
      <c r="C21" s="719"/>
      <c r="D21" s="720"/>
      <c r="E21" s="720"/>
      <c r="F21" s="720"/>
      <c r="G21" s="720"/>
      <c r="H21" s="721"/>
      <c r="I21" s="723"/>
      <c r="J21" s="727"/>
      <c r="K21" s="728"/>
      <c r="L21" s="729"/>
      <c r="M21" s="732"/>
      <c r="N21" s="733"/>
      <c r="O21" s="733"/>
      <c r="P21" s="733"/>
      <c r="Q21" s="706"/>
      <c r="R21" s="706"/>
      <c r="S21" s="707"/>
      <c r="T21" s="62"/>
      <c r="U21" s="29"/>
      <c r="W21" s="154">
        <v>3</v>
      </c>
      <c r="X21" s="89" t="s">
        <v>365</v>
      </c>
      <c r="Y21" s="89"/>
      <c r="Z21" s="89"/>
      <c r="AA21" s="89"/>
      <c r="AB21" s="89"/>
      <c r="AC21" s="90"/>
      <c r="AD21" s="90"/>
      <c r="AE21" s="90"/>
      <c r="AF21" s="90"/>
      <c r="AG21" s="90"/>
      <c r="AH21" s="90"/>
      <c r="AI21" s="90"/>
      <c r="AJ21" s="90"/>
    </row>
    <row r="22" spans="1:36" ht="30" customHeight="1" x14ac:dyDescent="0.2">
      <c r="A22" s="740" t="s">
        <v>175</v>
      </c>
      <c r="B22" s="741"/>
      <c r="C22" s="94">
        <f>記入シート!I60</f>
        <v>0</v>
      </c>
      <c r="D22" s="590">
        <f>記入シート!F60</f>
        <v>0</v>
      </c>
      <c r="E22" s="593"/>
      <c r="F22" s="593"/>
      <c r="G22" s="593"/>
      <c r="H22" s="593"/>
      <c r="I22" s="593"/>
      <c r="J22" s="595"/>
      <c r="K22" s="590" t="s">
        <v>225</v>
      </c>
      <c r="L22" s="591"/>
      <c r="M22" s="592">
        <f>データシート!I3</f>
        <v>0</v>
      </c>
      <c r="N22" s="593"/>
      <c r="O22" s="593"/>
      <c r="P22" s="593"/>
      <c r="Q22" s="593"/>
      <c r="R22" s="593"/>
      <c r="S22" s="594"/>
      <c r="T22" s="62"/>
      <c r="U22" s="29"/>
      <c r="W22" s="154">
        <v>4</v>
      </c>
      <c r="X22" s="89" t="s">
        <v>366</v>
      </c>
      <c r="Y22" s="89"/>
      <c r="Z22" s="89"/>
      <c r="AA22" s="89"/>
      <c r="AB22" s="89"/>
      <c r="AC22" s="90"/>
      <c r="AD22" s="90"/>
      <c r="AE22" s="90"/>
      <c r="AF22" s="90"/>
      <c r="AG22" s="90"/>
      <c r="AH22" s="90"/>
      <c r="AI22" s="90"/>
      <c r="AJ22" s="90"/>
    </row>
    <row r="23" spans="1:36" ht="30" customHeight="1" x14ac:dyDescent="0.2">
      <c r="A23" s="742" t="s">
        <v>221</v>
      </c>
      <c r="B23" s="743"/>
      <c r="C23" s="94" t="str">
        <f>IF(データシート!AW3=0,"",データシート!AW3)</f>
        <v/>
      </c>
      <c r="D23" s="683" t="e">
        <f>VLOOKUP(C23,$W$17:$X$23,2,FALSE)</f>
        <v>#N/A</v>
      </c>
      <c r="E23" s="684"/>
      <c r="F23" s="684"/>
      <c r="G23" s="684"/>
      <c r="H23" s="684"/>
      <c r="I23" s="684"/>
      <c r="J23" s="684"/>
      <c r="K23" s="684"/>
      <c r="L23" s="684"/>
      <c r="M23" s="684"/>
      <c r="N23" s="684"/>
      <c r="O23" s="684"/>
      <c r="P23" s="684"/>
      <c r="Q23" s="684"/>
      <c r="R23" s="684"/>
      <c r="S23" s="685"/>
      <c r="T23" s="62"/>
      <c r="U23" s="29"/>
      <c r="W23" s="154">
        <v>5</v>
      </c>
      <c r="X23" s="89" t="s">
        <v>367</v>
      </c>
      <c r="Y23" s="89"/>
      <c r="Z23" s="89"/>
      <c r="AA23" s="89"/>
      <c r="AB23" s="89"/>
      <c r="AC23" s="90"/>
      <c r="AD23" s="90"/>
      <c r="AE23" s="90"/>
      <c r="AF23" s="90"/>
      <c r="AG23" s="90"/>
      <c r="AH23" s="90"/>
      <c r="AI23" s="90"/>
      <c r="AJ23" s="90"/>
    </row>
    <row r="24" spans="1:36" ht="30" hidden="1" customHeight="1" x14ac:dyDescent="0.2">
      <c r="A24" s="699" t="s">
        <v>331</v>
      </c>
      <c r="B24" s="700"/>
      <c r="C24" s="616" t="str">
        <f>データシート!BK3</f>
        <v>承諾する</v>
      </c>
      <c r="D24" s="617"/>
      <c r="E24" s="617"/>
      <c r="F24" s="617"/>
      <c r="G24" s="617"/>
      <c r="H24" s="617"/>
      <c r="I24" s="617"/>
      <c r="J24" s="617"/>
      <c r="K24" s="617"/>
      <c r="L24" s="617"/>
      <c r="M24" s="617"/>
      <c r="N24" s="617"/>
      <c r="O24" s="617"/>
      <c r="P24" s="617"/>
      <c r="Q24" s="617"/>
      <c r="R24" s="617"/>
      <c r="S24" s="618"/>
      <c r="T24" s="58"/>
      <c r="U24" s="20"/>
    </row>
    <row r="25" spans="1:36" ht="1.95" customHeight="1" x14ac:dyDescent="0.2">
      <c r="A25" s="196"/>
      <c r="B25" s="195"/>
      <c r="C25" s="192"/>
      <c r="D25" s="193"/>
      <c r="E25" s="193"/>
      <c r="F25" s="193"/>
      <c r="G25" s="193"/>
      <c r="H25" s="193"/>
      <c r="I25" s="193"/>
      <c r="J25" s="193"/>
      <c r="K25" s="193"/>
      <c r="L25" s="193"/>
      <c r="M25" s="193"/>
      <c r="N25" s="193"/>
      <c r="O25" s="193"/>
      <c r="P25" s="193"/>
      <c r="Q25" s="193"/>
      <c r="R25" s="193"/>
      <c r="S25" s="194"/>
      <c r="T25" s="58"/>
      <c r="U25" s="20"/>
    </row>
    <row r="26" spans="1:36" ht="20.100000000000001" customHeight="1" x14ac:dyDescent="0.2">
      <c r="A26" s="677" t="s">
        <v>86</v>
      </c>
      <c r="B26" s="679" t="s">
        <v>16</v>
      </c>
      <c r="C26" s="96" t="s">
        <v>87</v>
      </c>
      <c r="D26" s="682">
        <f>データシート!BC3</f>
        <v>0</v>
      </c>
      <c r="E26" s="682"/>
      <c r="F26" s="682"/>
      <c r="G26" s="97"/>
      <c r="H26" s="97"/>
      <c r="I26" s="97"/>
      <c r="J26" s="97"/>
      <c r="K26" s="98"/>
      <c r="L26" s="689" t="s">
        <v>48</v>
      </c>
      <c r="M26" s="734"/>
      <c r="N26" s="689">
        <f>データシート!$BA$3</f>
        <v>0</v>
      </c>
      <c r="O26" s="690"/>
      <c r="P26" s="690"/>
      <c r="Q26" s="690"/>
      <c r="R26" s="690"/>
      <c r="S26" s="691"/>
      <c r="T26" s="64"/>
      <c r="U26" s="31"/>
    </row>
    <row r="27" spans="1:36" ht="20.100000000000001" customHeight="1" x14ac:dyDescent="0.2">
      <c r="A27" s="678"/>
      <c r="B27" s="680"/>
      <c r="C27" s="737">
        <f>データシート!BD3</f>
        <v>0</v>
      </c>
      <c r="D27" s="738"/>
      <c r="E27" s="738"/>
      <c r="F27" s="738"/>
      <c r="G27" s="738"/>
      <c r="H27" s="738"/>
      <c r="I27" s="738"/>
      <c r="J27" s="738"/>
      <c r="K27" s="739"/>
      <c r="L27" s="692"/>
      <c r="M27" s="735"/>
      <c r="N27" s="692"/>
      <c r="O27" s="693"/>
      <c r="P27" s="693"/>
      <c r="Q27" s="693"/>
      <c r="R27" s="693"/>
      <c r="S27" s="694"/>
      <c r="T27" s="64"/>
      <c r="U27" s="31"/>
    </row>
    <row r="28" spans="1:36" ht="39.9" customHeight="1" x14ac:dyDescent="0.2">
      <c r="A28" s="32" t="s">
        <v>88</v>
      </c>
      <c r="B28" s="681"/>
      <c r="C28" s="695" t="s">
        <v>199</v>
      </c>
      <c r="D28" s="696"/>
      <c r="E28" s="696"/>
      <c r="F28" s="697">
        <f>データシート!BE3</f>
        <v>0</v>
      </c>
      <c r="G28" s="697"/>
      <c r="H28" s="697"/>
      <c r="I28" s="697"/>
      <c r="J28" s="697"/>
      <c r="K28" s="698"/>
      <c r="L28" s="686" t="s">
        <v>197</v>
      </c>
      <c r="M28" s="736"/>
      <c r="N28" s="686">
        <f>データシート!$BB$3</f>
        <v>0</v>
      </c>
      <c r="O28" s="687"/>
      <c r="P28" s="687"/>
      <c r="Q28" s="687"/>
      <c r="R28" s="687"/>
      <c r="S28" s="688"/>
      <c r="T28" s="64"/>
      <c r="U28" s="31"/>
    </row>
    <row r="29" spans="1:36" ht="2.25" customHeight="1" x14ac:dyDescent="0.2">
      <c r="A29" s="596"/>
      <c r="B29" s="597"/>
      <c r="C29" s="597"/>
      <c r="D29" s="597"/>
      <c r="E29" s="597"/>
      <c r="F29" s="597"/>
      <c r="G29" s="597"/>
      <c r="H29" s="597"/>
      <c r="I29" s="597"/>
      <c r="J29" s="597"/>
      <c r="K29" s="597"/>
      <c r="L29" s="597"/>
      <c r="M29" s="597"/>
      <c r="N29" s="597"/>
      <c r="O29" s="597"/>
      <c r="P29" s="597"/>
      <c r="Q29" s="597"/>
      <c r="R29" s="597"/>
      <c r="S29" s="43"/>
      <c r="T29" s="58"/>
      <c r="U29" s="20"/>
    </row>
    <row r="30" spans="1:36" ht="18.75" customHeight="1" x14ac:dyDescent="0.2">
      <c r="A30" s="134" t="s">
        <v>90</v>
      </c>
      <c r="B30" s="102"/>
      <c r="C30" s="133"/>
      <c r="D30" s="102"/>
      <c r="E30" s="103"/>
      <c r="F30" s="35"/>
      <c r="G30" s="35"/>
      <c r="H30" s="36"/>
      <c r="I30" s="36"/>
      <c r="J30" s="35"/>
      <c r="K30" s="35"/>
      <c r="L30" s="135" t="s">
        <v>448</v>
      </c>
      <c r="M30" s="36"/>
      <c r="N30" s="37"/>
      <c r="O30" s="38" t="s">
        <v>91</v>
      </c>
      <c r="P30" s="39"/>
      <c r="Q30" s="40" t="s">
        <v>92</v>
      </c>
      <c r="R30" s="66"/>
      <c r="S30" s="71"/>
      <c r="T30" s="65"/>
      <c r="U30" s="41"/>
      <c r="V30" s="78" t="s">
        <v>93</v>
      </c>
    </row>
    <row r="31" spans="1:36" ht="18.75" customHeight="1" x14ac:dyDescent="0.2">
      <c r="A31" s="107"/>
      <c r="B31" s="103"/>
      <c r="C31" s="103"/>
      <c r="D31" s="103"/>
      <c r="E31" s="103"/>
      <c r="F31" s="35"/>
      <c r="G31" s="35"/>
      <c r="H31" s="36"/>
      <c r="I31" s="36"/>
      <c r="J31" s="35"/>
      <c r="K31" s="35"/>
      <c r="L31" s="36"/>
      <c r="M31" s="36"/>
      <c r="N31" s="37"/>
      <c r="O31" s="38"/>
      <c r="P31" s="125"/>
      <c r="Q31" s="129"/>
      <c r="R31" s="65"/>
      <c r="S31" s="130"/>
      <c r="T31" s="65"/>
      <c r="U31" s="41"/>
      <c r="V31" s="78"/>
    </row>
    <row r="32" spans="1:36" ht="13.2" x14ac:dyDescent="0.2">
      <c r="A32" s="104"/>
      <c r="B32" s="103"/>
      <c r="C32" s="103"/>
      <c r="D32" s="103"/>
      <c r="E32" s="103"/>
      <c r="F32" s="103"/>
      <c r="G32" s="103"/>
      <c r="H32" s="103"/>
      <c r="I32" s="103"/>
      <c r="J32" s="103"/>
      <c r="K32" s="103"/>
      <c r="L32" s="103"/>
      <c r="M32" s="103"/>
      <c r="N32" s="64"/>
      <c r="O32" s="64"/>
      <c r="P32" s="64"/>
      <c r="Q32" s="64"/>
      <c r="R32" s="64"/>
      <c r="S32" s="105"/>
      <c r="T32" s="58"/>
      <c r="U32" s="20"/>
    </row>
    <row r="33" spans="1:25" ht="18" customHeight="1" x14ac:dyDescent="0.2">
      <c r="A33" s="136" t="s">
        <v>368</v>
      </c>
      <c r="B33" s="103"/>
      <c r="C33" s="103"/>
      <c r="D33" s="103"/>
      <c r="E33" s="103"/>
      <c r="F33" s="103"/>
      <c r="G33" s="103"/>
      <c r="H33" s="103"/>
      <c r="I33" s="103"/>
      <c r="J33" s="103"/>
      <c r="K33" s="103"/>
      <c r="L33" s="103"/>
      <c r="M33" s="103"/>
      <c r="N33" s="64"/>
      <c r="O33" s="64"/>
      <c r="P33" s="64"/>
      <c r="Q33" s="64"/>
      <c r="R33" s="64"/>
      <c r="S33" s="105"/>
      <c r="T33" s="58"/>
      <c r="U33" s="20"/>
    </row>
    <row r="34" spans="1:25" ht="18" customHeight="1" x14ac:dyDescent="0.2">
      <c r="A34" s="106"/>
      <c r="B34" s="103"/>
      <c r="C34" s="103"/>
      <c r="D34" s="103"/>
      <c r="E34" s="103"/>
      <c r="F34" s="103"/>
      <c r="G34" s="103"/>
      <c r="H34" s="103"/>
      <c r="I34" s="103"/>
      <c r="J34" s="103"/>
      <c r="K34" s="103"/>
      <c r="L34" s="103"/>
      <c r="M34" s="103"/>
      <c r="N34" s="64"/>
      <c r="O34" s="64"/>
      <c r="P34" s="64"/>
      <c r="Q34" s="64"/>
      <c r="R34" s="64"/>
      <c r="S34" s="105"/>
      <c r="T34" s="58"/>
      <c r="U34" s="20"/>
    </row>
    <row r="35" spans="1:25" ht="18" customHeight="1" x14ac:dyDescent="0.2">
      <c r="A35" s="107"/>
      <c r="B35" s="103"/>
      <c r="C35" s="103"/>
      <c r="D35" s="103"/>
      <c r="E35" s="103"/>
      <c r="F35" s="103"/>
      <c r="G35" s="103"/>
      <c r="H35" s="103"/>
      <c r="I35" s="103"/>
      <c r="J35" s="103"/>
      <c r="K35" s="103"/>
      <c r="L35" s="103"/>
      <c r="M35" s="103"/>
      <c r="N35" s="64"/>
      <c r="O35" s="64"/>
      <c r="P35" s="64"/>
      <c r="Q35" s="64"/>
      <c r="R35" s="64"/>
      <c r="S35" s="105"/>
      <c r="T35" s="58"/>
      <c r="U35" s="20"/>
    </row>
    <row r="36" spans="1:25" ht="18" customHeight="1" x14ac:dyDescent="0.2">
      <c r="A36" s="104"/>
      <c r="B36" s="103"/>
      <c r="C36" s="103"/>
      <c r="D36" s="103"/>
      <c r="E36" s="103"/>
      <c r="F36" s="103"/>
      <c r="G36" s="103"/>
      <c r="H36" s="103"/>
      <c r="I36" s="103"/>
      <c r="J36" s="708"/>
      <c r="K36" s="708"/>
      <c r="L36" s="708"/>
      <c r="M36" s="708"/>
      <c r="N36" s="708"/>
      <c r="O36" s="708"/>
      <c r="P36" s="64"/>
      <c r="Q36" s="64"/>
      <c r="R36" s="64"/>
      <c r="S36" s="105"/>
      <c r="T36" s="58"/>
      <c r="U36" s="20"/>
      <c r="V36" s="78" t="s">
        <v>94</v>
      </c>
    </row>
    <row r="37" spans="1:25" ht="18.75" customHeight="1" x14ac:dyDescent="0.2">
      <c r="A37" s="107"/>
      <c r="B37" s="35"/>
      <c r="C37" s="35"/>
      <c r="D37" s="709" t="s">
        <v>95</v>
      </c>
      <c r="E37" s="709"/>
      <c r="F37" s="709"/>
      <c r="G37" s="709"/>
      <c r="H37" s="709"/>
      <c r="I37" s="108"/>
      <c r="J37" s="710"/>
      <c r="K37" s="710"/>
      <c r="L37" s="710"/>
      <c r="M37" s="710"/>
      <c r="N37" s="710"/>
      <c r="O37" s="710"/>
      <c r="P37" s="711"/>
      <c r="Q37" s="109" t="s">
        <v>96</v>
      </c>
      <c r="R37" s="110"/>
      <c r="S37" s="105"/>
      <c r="T37" s="58"/>
      <c r="U37" s="45"/>
      <c r="V37" s="701" t="s">
        <v>97</v>
      </c>
      <c r="W37" s="702"/>
      <c r="X37" s="702"/>
      <c r="Y37" s="702"/>
    </row>
    <row r="38" spans="1:25" ht="3.75" customHeight="1" x14ac:dyDescent="0.2">
      <c r="A38" s="111"/>
      <c r="B38" s="57"/>
      <c r="C38" s="57"/>
      <c r="D38" s="112"/>
      <c r="E38" s="112"/>
      <c r="F38" s="112"/>
      <c r="G38" s="112"/>
      <c r="H38" s="112"/>
      <c r="I38" s="112"/>
      <c r="J38" s="112"/>
      <c r="K38" s="112"/>
      <c r="L38" s="112"/>
      <c r="M38" s="112"/>
      <c r="N38" s="112"/>
      <c r="O38" s="112"/>
      <c r="P38" s="112"/>
      <c r="Q38" s="112"/>
      <c r="R38" s="64"/>
      <c r="S38" s="105"/>
      <c r="T38" s="58"/>
      <c r="U38" s="20"/>
    </row>
    <row r="39" spans="1:25" ht="12.75" customHeight="1" thickBot="1" x14ac:dyDescent="0.25">
      <c r="A39" s="113"/>
      <c r="B39" s="114"/>
      <c r="C39" s="114"/>
      <c r="D39" s="114"/>
      <c r="E39" s="114"/>
      <c r="F39" s="114"/>
      <c r="G39" s="114"/>
      <c r="H39" s="114"/>
      <c r="I39" s="114"/>
      <c r="J39" s="114"/>
      <c r="K39" s="114"/>
      <c r="L39" s="114"/>
      <c r="M39" s="114"/>
      <c r="N39" s="114"/>
      <c r="O39" s="114"/>
      <c r="P39" s="114"/>
      <c r="Q39" s="114"/>
      <c r="R39" s="114"/>
      <c r="S39" s="115"/>
      <c r="T39" s="16"/>
      <c r="U39" s="13"/>
    </row>
    <row r="41" spans="1:25" x14ac:dyDescent="0.2">
      <c r="A41" s="12" t="s">
        <v>369</v>
      </c>
    </row>
    <row r="42" spans="1:25" x14ac:dyDescent="0.2">
      <c r="A42" s="12" t="s">
        <v>230</v>
      </c>
    </row>
  </sheetData>
  <sheetProtection algorithmName="SHA-512" hashValue="02IsoP8Dvjj4VNjp9a5hDmonNdUQekNA4Pcn7+AmOgS4X+xsYNp4Aorwl7OJ0nfa7dtI/xiGAsE59smDo7Cxtg==" saltValue="fOohyEH2h56zqiMflA0QYQ==" spinCount="100000" sheet="1" selectLockedCells="1"/>
  <mergeCells count="81">
    <mergeCell ref="S14:S16"/>
    <mergeCell ref="S17:S19"/>
    <mergeCell ref="P19:R19"/>
    <mergeCell ref="E17:E19"/>
    <mergeCell ref="F14:G16"/>
    <mergeCell ref="J14:K16"/>
    <mergeCell ref="N14:O16"/>
    <mergeCell ref="F17:G19"/>
    <mergeCell ref="J17:K19"/>
    <mergeCell ref="N17:O19"/>
    <mergeCell ref="I17:I19"/>
    <mergeCell ref="M17:M19"/>
    <mergeCell ref="M14:M16"/>
    <mergeCell ref="I14:I16"/>
    <mergeCell ref="P14:R14"/>
    <mergeCell ref="P17:R17"/>
    <mergeCell ref="V37:Y37"/>
    <mergeCell ref="Q20:S21"/>
    <mergeCell ref="A29:R29"/>
    <mergeCell ref="J36:O36"/>
    <mergeCell ref="D37:H37"/>
    <mergeCell ref="J37:P37"/>
    <mergeCell ref="A20:B21"/>
    <mergeCell ref="C20:H21"/>
    <mergeCell ref="I20:I21"/>
    <mergeCell ref="J20:L21"/>
    <mergeCell ref="M20:P21"/>
    <mergeCell ref="L26:M27"/>
    <mergeCell ref="L28:M28"/>
    <mergeCell ref="C27:K27"/>
    <mergeCell ref="A22:B22"/>
    <mergeCell ref="A23:B23"/>
    <mergeCell ref="A26:A27"/>
    <mergeCell ref="B26:B28"/>
    <mergeCell ref="D26:F26"/>
    <mergeCell ref="D23:S23"/>
    <mergeCell ref="N28:S28"/>
    <mergeCell ref="N26:S27"/>
    <mergeCell ref="C28:E28"/>
    <mergeCell ref="F28:K28"/>
    <mergeCell ref="A24:B24"/>
    <mergeCell ref="C24:S24"/>
    <mergeCell ref="J6:K6"/>
    <mergeCell ref="L6:M6"/>
    <mergeCell ref="A12:B13"/>
    <mergeCell ref="C12:I12"/>
    <mergeCell ref="J12:S13"/>
    <mergeCell ref="C13:I13"/>
    <mergeCell ref="A10:B11"/>
    <mergeCell ref="C10:I10"/>
    <mergeCell ref="J10:S11"/>
    <mergeCell ref="C11:I11"/>
    <mergeCell ref="C14:C16"/>
    <mergeCell ref="E14:E16"/>
    <mergeCell ref="P16:R16"/>
    <mergeCell ref="C17:C19"/>
    <mergeCell ref="A14:B19"/>
    <mergeCell ref="P15:R15"/>
    <mergeCell ref="P18:R18"/>
    <mergeCell ref="B1:P1"/>
    <mergeCell ref="A3:B3"/>
    <mergeCell ref="C3:D3"/>
    <mergeCell ref="E3:G3"/>
    <mergeCell ref="H3:K3"/>
    <mergeCell ref="L3:N3"/>
    <mergeCell ref="K22:L22"/>
    <mergeCell ref="M22:S22"/>
    <mergeCell ref="D22:J22"/>
    <mergeCell ref="A4:R4"/>
    <mergeCell ref="C5:G5"/>
    <mergeCell ref="H5:K5"/>
    <mergeCell ref="L5:M5"/>
    <mergeCell ref="N5:S5"/>
    <mergeCell ref="A8:B8"/>
    <mergeCell ref="C8:S8"/>
    <mergeCell ref="C9:S9"/>
    <mergeCell ref="N6:S6"/>
    <mergeCell ref="C7:S7"/>
    <mergeCell ref="A5:B6"/>
    <mergeCell ref="C6:F6"/>
    <mergeCell ref="H6:I6"/>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J42"/>
  <sheetViews>
    <sheetView showGridLines="0" view="pageBreakPreview" zoomScaleSheetLayoutView="100" workbookViewId="0">
      <selection activeCell="U35" sqref="U35"/>
    </sheetView>
  </sheetViews>
  <sheetFormatPr defaultColWidth="8" defaultRowHeight="12" x14ac:dyDescent="0.2"/>
  <cols>
    <col min="1" max="1" width="5.6640625" style="12" customWidth="1"/>
    <col min="2" max="2" width="6.6640625" style="12" customWidth="1"/>
    <col min="3" max="4" width="9.44140625" style="12" customWidth="1"/>
    <col min="5" max="5" width="3.44140625" style="12" customWidth="1"/>
    <col min="6" max="6" width="5" style="12" customWidth="1"/>
    <col min="7" max="7" width="4.44140625" style="12" customWidth="1"/>
    <col min="8" max="8" width="9.44140625" style="12" customWidth="1"/>
    <col min="9" max="9" width="3.44140625" style="12" customWidth="1"/>
    <col min="10" max="10" width="5.6640625" style="12" customWidth="1"/>
    <col min="11" max="11" width="3.88671875" style="12" customWidth="1"/>
    <col min="12" max="12" width="9.44140625" style="12" customWidth="1"/>
    <col min="13" max="13" width="3.44140625" style="12" customWidth="1"/>
    <col min="14" max="14" width="5.6640625" style="12" customWidth="1"/>
    <col min="15" max="15" width="3.88671875" style="12" customWidth="1"/>
    <col min="16" max="17" width="3.44140625" style="12" customWidth="1"/>
    <col min="18" max="18" width="2.44140625" style="12" customWidth="1"/>
    <col min="19" max="19" width="3.44140625" style="12" customWidth="1"/>
    <col min="20" max="21" width="2.44140625" style="12" customWidth="1"/>
    <col min="22" max="22" width="8" style="12"/>
    <col min="23" max="23" width="8" style="95"/>
    <col min="24" max="16384" width="8" style="12"/>
  </cols>
  <sheetData>
    <row r="1" spans="1:21" ht="42" customHeight="1" x14ac:dyDescent="0.2">
      <c r="A1" s="16"/>
      <c r="B1" s="630" t="str">
        <f>データシート!A1&amp;"参加申込書"</f>
        <v>令和５年度　第58回茨城県アンサンブルコンテスト県大会参加申込書</v>
      </c>
      <c r="C1" s="630"/>
      <c r="D1" s="630"/>
      <c r="E1" s="630"/>
      <c r="F1" s="630"/>
      <c r="G1" s="630"/>
      <c r="H1" s="630"/>
      <c r="I1" s="630"/>
      <c r="J1" s="630"/>
      <c r="K1" s="630"/>
      <c r="L1" s="630"/>
      <c r="M1" s="630"/>
      <c r="N1" s="630"/>
      <c r="O1" s="630"/>
      <c r="P1" s="630"/>
      <c r="Q1" s="17"/>
      <c r="R1" s="17"/>
      <c r="S1" s="17"/>
      <c r="T1" s="17"/>
      <c r="U1" s="18"/>
    </row>
    <row r="2" spans="1:21" ht="7.5" customHeight="1" thickBot="1" x14ac:dyDescent="0.25">
      <c r="A2" s="16"/>
      <c r="B2" s="16"/>
      <c r="C2" s="16"/>
      <c r="D2" s="16"/>
      <c r="E2" s="16"/>
      <c r="F2" s="16"/>
      <c r="G2" s="16"/>
      <c r="H2" s="16"/>
      <c r="I2" s="16"/>
      <c r="J2" s="16"/>
      <c r="K2" s="16"/>
      <c r="L2" s="16"/>
      <c r="M2" s="16"/>
      <c r="N2" s="16"/>
      <c r="O2" s="16"/>
      <c r="P2" s="16"/>
      <c r="Q2" s="16"/>
      <c r="R2" s="16"/>
      <c r="S2" s="16"/>
      <c r="T2" s="16"/>
      <c r="U2" s="13"/>
    </row>
    <row r="3" spans="1:21" ht="35.25" customHeight="1" x14ac:dyDescent="0.2">
      <c r="A3" s="631" t="s">
        <v>135</v>
      </c>
      <c r="B3" s="632"/>
      <c r="C3" s="633">
        <f>データシート!C6</f>
        <v>0</v>
      </c>
      <c r="D3" s="634"/>
      <c r="E3" s="635" t="s">
        <v>136</v>
      </c>
      <c r="F3" s="636"/>
      <c r="G3" s="637"/>
      <c r="H3" s="638" t="s">
        <v>134</v>
      </c>
      <c r="I3" s="639"/>
      <c r="J3" s="639"/>
      <c r="K3" s="632"/>
      <c r="L3" s="640" t="str">
        <f>データシート!B6</f>
        <v/>
      </c>
      <c r="M3" s="641"/>
      <c r="N3" s="641"/>
      <c r="O3" s="131" t="s">
        <v>329</v>
      </c>
      <c r="P3" s="131"/>
      <c r="Q3" s="131"/>
      <c r="R3" s="131"/>
      <c r="S3" s="132"/>
      <c r="T3" s="57"/>
      <c r="U3" s="19"/>
    </row>
    <row r="4" spans="1:21" ht="2.25" customHeight="1" x14ac:dyDescent="0.2">
      <c r="A4" s="596"/>
      <c r="B4" s="597"/>
      <c r="C4" s="597"/>
      <c r="D4" s="597"/>
      <c r="E4" s="597"/>
      <c r="F4" s="597"/>
      <c r="G4" s="597"/>
      <c r="H4" s="597"/>
      <c r="I4" s="597"/>
      <c r="J4" s="597"/>
      <c r="K4" s="597"/>
      <c r="L4" s="597"/>
      <c r="M4" s="597"/>
      <c r="N4" s="597"/>
      <c r="O4" s="597"/>
      <c r="P4" s="597"/>
      <c r="Q4" s="597"/>
      <c r="R4" s="597"/>
      <c r="S4" s="43"/>
      <c r="T4" s="58"/>
      <c r="U4" s="20"/>
    </row>
    <row r="5" spans="1:21" ht="20.100000000000001" customHeight="1" x14ac:dyDescent="0.2">
      <c r="A5" s="622" t="s">
        <v>9</v>
      </c>
      <c r="B5" s="623"/>
      <c r="C5" s="598" t="str">
        <f>データシート!$E$6</f>
        <v/>
      </c>
      <c r="D5" s="599"/>
      <c r="E5" s="599"/>
      <c r="F5" s="599"/>
      <c r="G5" s="600"/>
      <c r="H5" s="601" t="s">
        <v>72</v>
      </c>
      <c r="I5" s="602"/>
      <c r="J5" s="602"/>
      <c r="K5" s="603"/>
      <c r="L5" s="604" t="s">
        <v>397</v>
      </c>
      <c r="M5" s="603"/>
      <c r="N5" s="605" t="s">
        <v>137</v>
      </c>
      <c r="O5" s="606"/>
      <c r="P5" s="606"/>
      <c r="Q5" s="606"/>
      <c r="R5" s="606"/>
      <c r="S5" s="607"/>
      <c r="T5" s="59"/>
      <c r="U5" s="23"/>
    </row>
    <row r="6" spans="1:21" ht="45" customHeight="1" x14ac:dyDescent="0.2">
      <c r="A6" s="624"/>
      <c r="B6" s="625"/>
      <c r="C6" s="626" t="str">
        <f>データシート!D6</f>
        <v/>
      </c>
      <c r="D6" s="627"/>
      <c r="E6" s="627"/>
      <c r="F6" s="627"/>
      <c r="G6" s="93" t="s">
        <v>205</v>
      </c>
      <c r="H6" s="628" t="str">
        <f>データシート!G6</f>
        <v/>
      </c>
      <c r="I6" s="629"/>
      <c r="J6" s="658" t="str">
        <f>データシート!H6</f>
        <v/>
      </c>
      <c r="K6" s="659"/>
      <c r="L6" s="616">
        <f>記入シート!J62</f>
        <v>0</v>
      </c>
      <c r="M6" s="660"/>
      <c r="N6" s="616" t="str">
        <f>データシート!J6</f>
        <v/>
      </c>
      <c r="O6" s="617"/>
      <c r="P6" s="617"/>
      <c r="Q6" s="617"/>
      <c r="R6" s="617"/>
      <c r="S6" s="618"/>
      <c r="T6" s="58"/>
      <c r="U6" s="20"/>
    </row>
    <row r="7" spans="1:21" ht="20.100000000000001" customHeight="1" x14ac:dyDescent="0.2">
      <c r="A7" s="21"/>
      <c r="B7" s="22"/>
      <c r="C7" s="619" t="str">
        <f>IF(データシート!L6="","",データシート!L6)</f>
        <v/>
      </c>
      <c r="D7" s="620"/>
      <c r="E7" s="620"/>
      <c r="F7" s="620"/>
      <c r="G7" s="620"/>
      <c r="H7" s="620"/>
      <c r="I7" s="620"/>
      <c r="J7" s="620"/>
      <c r="K7" s="620"/>
      <c r="L7" s="620"/>
      <c r="M7" s="620"/>
      <c r="N7" s="620"/>
      <c r="O7" s="620"/>
      <c r="P7" s="620"/>
      <c r="Q7" s="620"/>
      <c r="R7" s="620"/>
      <c r="S7" s="621"/>
      <c r="T7" s="60"/>
      <c r="U7" s="24"/>
    </row>
    <row r="8" spans="1:21" ht="45" customHeight="1" x14ac:dyDescent="0.2">
      <c r="A8" s="608" t="s">
        <v>74</v>
      </c>
      <c r="B8" s="609"/>
      <c r="C8" s="610" t="str">
        <f>IF(データシート!K6="","",データシート!K6)</f>
        <v/>
      </c>
      <c r="D8" s="611"/>
      <c r="E8" s="611"/>
      <c r="F8" s="611"/>
      <c r="G8" s="611"/>
      <c r="H8" s="611"/>
      <c r="I8" s="611"/>
      <c r="J8" s="611"/>
      <c r="K8" s="611"/>
      <c r="L8" s="611"/>
      <c r="M8" s="611"/>
      <c r="N8" s="611"/>
      <c r="O8" s="611"/>
      <c r="P8" s="611"/>
      <c r="Q8" s="611"/>
      <c r="R8" s="611"/>
      <c r="S8" s="612"/>
      <c r="T8" s="79"/>
      <c r="U8" s="25"/>
    </row>
    <row r="9" spans="1:21" ht="20.100000000000001" customHeight="1" x14ac:dyDescent="0.2">
      <c r="A9" s="26"/>
      <c r="B9" s="27"/>
      <c r="C9" s="613" t="str">
        <f>IF(データシート!M6="","",データシート!M6)</f>
        <v/>
      </c>
      <c r="D9" s="614"/>
      <c r="E9" s="614"/>
      <c r="F9" s="614"/>
      <c r="G9" s="614"/>
      <c r="H9" s="614"/>
      <c r="I9" s="614"/>
      <c r="J9" s="614"/>
      <c r="K9" s="614"/>
      <c r="L9" s="614"/>
      <c r="M9" s="614"/>
      <c r="N9" s="614"/>
      <c r="O9" s="614"/>
      <c r="P9" s="614"/>
      <c r="Q9" s="614"/>
      <c r="R9" s="614"/>
      <c r="S9" s="615"/>
      <c r="T9" s="61"/>
      <c r="U9" s="28"/>
    </row>
    <row r="10" spans="1:21" ht="20.100000000000001" customHeight="1" x14ac:dyDescent="0.2">
      <c r="A10" s="622" t="s">
        <v>45</v>
      </c>
      <c r="B10" s="623"/>
      <c r="C10" s="671" t="str">
        <f>IF(データシート!$O$6="","",データシート!$O$6)</f>
        <v/>
      </c>
      <c r="D10" s="672"/>
      <c r="E10" s="672"/>
      <c r="F10" s="672"/>
      <c r="G10" s="672"/>
      <c r="H10" s="672"/>
      <c r="I10" s="673"/>
      <c r="J10" s="664" t="str">
        <f>IF(データシート!$P$6="","",データシート!$P$6)</f>
        <v/>
      </c>
      <c r="K10" s="664"/>
      <c r="L10" s="664"/>
      <c r="M10" s="664"/>
      <c r="N10" s="664"/>
      <c r="O10" s="664"/>
      <c r="P10" s="664"/>
      <c r="Q10" s="664"/>
      <c r="R10" s="664"/>
      <c r="S10" s="665"/>
      <c r="T10" s="61"/>
      <c r="U10" s="28"/>
    </row>
    <row r="11" spans="1:21" ht="24.9" customHeight="1" x14ac:dyDescent="0.2">
      <c r="A11" s="624"/>
      <c r="B11" s="625"/>
      <c r="C11" s="674">
        <f>記入シート!J36</f>
        <v>0</v>
      </c>
      <c r="D11" s="675"/>
      <c r="E11" s="675"/>
      <c r="F11" s="675"/>
      <c r="G11" s="675"/>
      <c r="H11" s="675"/>
      <c r="I11" s="676"/>
      <c r="J11" s="666"/>
      <c r="K11" s="666"/>
      <c r="L11" s="666"/>
      <c r="M11" s="666"/>
      <c r="N11" s="666"/>
      <c r="O11" s="666"/>
      <c r="P11" s="666"/>
      <c r="Q11" s="666"/>
      <c r="R11" s="666"/>
      <c r="S11" s="667"/>
      <c r="T11" s="61"/>
      <c r="U11" s="28"/>
    </row>
    <row r="12" spans="1:21" ht="20.100000000000001" customHeight="1" x14ac:dyDescent="0.2">
      <c r="A12" s="622" t="s">
        <v>46</v>
      </c>
      <c r="B12" s="623"/>
      <c r="C12" s="661" t="str">
        <f>IF(データシート!$R$6="","",データシート!$R$6)</f>
        <v/>
      </c>
      <c r="D12" s="662"/>
      <c r="E12" s="662"/>
      <c r="F12" s="662"/>
      <c r="G12" s="662"/>
      <c r="H12" s="662"/>
      <c r="I12" s="663"/>
      <c r="J12" s="664" t="str">
        <f>IF(データシート!$S$6="","",データシート!$S$6)</f>
        <v/>
      </c>
      <c r="K12" s="664"/>
      <c r="L12" s="664"/>
      <c r="M12" s="664"/>
      <c r="N12" s="664"/>
      <c r="O12" s="664"/>
      <c r="P12" s="664"/>
      <c r="Q12" s="664"/>
      <c r="R12" s="664"/>
      <c r="S12" s="665"/>
      <c r="T12" s="61"/>
      <c r="U12" s="28"/>
    </row>
    <row r="13" spans="1:21" ht="24.9" customHeight="1" x14ac:dyDescent="0.2">
      <c r="A13" s="624"/>
      <c r="B13" s="625"/>
      <c r="C13" s="668" t="str">
        <f>IF(データシート!$Q$6="","",データシート!$Q$6)</f>
        <v/>
      </c>
      <c r="D13" s="669"/>
      <c r="E13" s="669"/>
      <c r="F13" s="669"/>
      <c r="G13" s="669"/>
      <c r="H13" s="669"/>
      <c r="I13" s="670"/>
      <c r="J13" s="666"/>
      <c r="K13" s="666"/>
      <c r="L13" s="666"/>
      <c r="M13" s="666"/>
      <c r="N13" s="666"/>
      <c r="O13" s="666"/>
      <c r="P13" s="666"/>
      <c r="Q13" s="666"/>
      <c r="R13" s="666"/>
      <c r="S13" s="667"/>
      <c r="T13" s="61"/>
      <c r="U13" s="28"/>
    </row>
    <row r="14" spans="1:21" ht="15" customHeight="1" x14ac:dyDescent="0.2">
      <c r="A14" s="649" t="s">
        <v>138</v>
      </c>
      <c r="B14" s="751"/>
      <c r="C14" s="642" t="str">
        <f>IF(データシート!U6="","",データシート!U6)</f>
        <v/>
      </c>
      <c r="D14" s="171">
        <f>記入シート!J43</f>
        <v>0</v>
      </c>
      <c r="E14" s="645">
        <f>記入シート!M43</f>
        <v>0</v>
      </c>
      <c r="F14" s="642" t="str">
        <f>IF(データシート!X6="","",データシート!X6)</f>
        <v/>
      </c>
      <c r="G14" s="747"/>
      <c r="H14" s="171">
        <f>記入シート!J45</f>
        <v>0</v>
      </c>
      <c r="I14" s="645">
        <f>記入シート!M45</f>
        <v>0</v>
      </c>
      <c r="J14" s="642" t="str">
        <f>IF(データシート!AA6="","",データシート!AA6)</f>
        <v/>
      </c>
      <c r="K14" s="747"/>
      <c r="L14" s="171">
        <f>記入シート!J47</f>
        <v>0</v>
      </c>
      <c r="M14" s="645">
        <f>記入シート!M47</f>
        <v>0</v>
      </c>
      <c r="N14" s="642" t="str">
        <f>IF(データシート!AD6="","",データシート!AD6)</f>
        <v/>
      </c>
      <c r="O14" s="747"/>
      <c r="P14" s="750">
        <f>記入シート!J49</f>
        <v>0</v>
      </c>
      <c r="Q14" s="750"/>
      <c r="R14" s="750"/>
      <c r="S14" s="744">
        <f>記入シート!M49</f>
        <v>0</v>
      </c>
      <c r="T14" s="62"/>
      <c r="U14" s="29"/>
    </row>
    <row r="15" spans="1:21" ht="15" customHeight="1" x14ac:dyDescent="0.2">
      <c r="A15" s="651"/>
      <c r="B15" s="752"/>
      <c r="C15" s="643"/>
      <c r="D15" s="211">
        <f>記入シート!K43</f>
        <v>0</v>
      </c>
      <c r="E15" s="646"/>
      <c r="F15" s="643"/>
      <c r="G15" s="748"/>
      <c r="H15" s="211">
        <f>記入シート!K45</f>
        <v>0</v>
      </c>
      <c r="I15" s="646"/>
      <c r="J15" s="643"/>
      <c r="K15" s="748"/>
      <c r="L15" s="211">
        <f>記入シート!K47</f>
        <v>0</v>
      </c>
      <c r="M15" s="646"/>
      <c r="N15" s="643"/>
      <c r="O15" s="748"/>
      <c r="P15" s="655">
        <f>記入シート!K49</f>
        <v>0</v>
      </c>
      <c r="Q15" s="656"/>
      <c r="R15" s="657"/>
      <c r="S15" s="745"/>
      <c r="T15" s="62"/>
      <c r="U15" s="29"/>
    </row>
    <row r="16" spans="1:21" ht="15" customHeight="1" x14ac:dyDescent="0.2">
      <c r="A16" s="651"/>
      <c r="B16" s="752"/>
      <c r="C16" s="644"/>
      <c r="D16" s="172">
        <f>記入シート!L43</f>
        <v>0</v>
      </c>
      <c r="E16" s="647"/>
      <c r="F16" s="644"/>
      <c r="G16" s="749"/>
      <c r="H16" s="172">
        <f>記入シート!L45</f>
        <v>0</v>
      </c>
      <c r="I16" s="647"/>
      <c r="J16" s="644"/>
      <c r="K16" s="749"/>
      <c r="L16" s="172">
        <f>記入シート!L47</f>
        <v>0</v>
      </c>
      <c r="M16" s="647"/>
      <c r="N16" s="644"/>
      <c r="O16" s="749"/>
      <c r="P16" s="648">
        <f>記入シート!L49</f>
        <v>0</v>
      </c>
      <c r="Q16" s="648"/>
      <c r="R16" s="648"/>
      <c r="S16" s="746"/>
      <c r="T16" s="62"/>
      <c r="U16" s="29"/>
    </row>
    <row r="17" spans="1:36" ht="15" customHeight="1" x14ac:dyDescent="0.2">
      <c r="A17" s="651"/>
      <c r="B17" s="752"/>
      <c r="C17" s="642" t="str">
        <f>IF(データシート!AG6="","",データシート!AG6)</f>
        <v/>
      </c>
      <c r="D17" s="171">
        <f>記入シート!J51</f>
        <v>0</v>
      </c>
      <c r="E17" s="645">
        <f>記入シート!M51</f>
        <v>0</v>
      </c>
      <c r="F17" s="642" t="str">
        <f>IF(データシート!AJ6="","",データシート!AJ6)</f>
        <v/>
      </c>
      <c r="G17" s="747"/>
      <c r="H17" s="171">
        <f>記入シート!J53</f>
        <v>0</v>
      </c>
      <c r="I17" s="645">
        <f>記入シート!M53</f>
        <v>0</v>
      </c>
      <c r="J17" s="642" t="str">
        <f>IF(データシート!AM6="","",データシート!AM6)</f>
        <v/>
      </c>
      <c r="K17" s="747"/>
      <c r="L17" s="171">
        <f>記入シート!J55</f>
        <v>0</v>
      </c>
      <c r="M17" s="645">
        <f>記入シート!M55</f>
        <v>0</v>
      </c>
      <c r="N17" s="642" t="str">
        <f>IF(データシート!AP6="","",データシート!AP6)</f>
        <v/>
      </c>
      <c r="O17" s="747"/>
      <c r="P17" s="750">
        <f>記入シート!J57</f>
        <v>0</v>
      </c>
      <c r="Q17" s="750"/>
      <c r="R17" s="750"/>
      <c r="S17" s="744">
        <f>記入シート!M57</f>
        <v>0</v>
      </c>
      <c r="T17" s="62"/>
      <c r="U17" s="29"/>
    </row>
    <row r="18" spans="1:36" ht="15" customHeight="1" x14ac:dyDescent="0.2">
      <c r="A18" s="651"/>
      <c r="B18" s="752"/>
      <c r="C18" s="643"/>
      <c r="D18" s="211">
        <f>記入シート!K51</f>
        <v>0</v>
      </c>
      <c r="E18" s="646"/>
      <c r="F18" s="643"/>
      <c r="G18" s="748"/>
      <c r="H18" s="211">
        <f>記入シート!K53</f>
        <v>0</v>
      </c>
      <c r="I18" s="646"/>
      <c r="J18" s="643"/>
      <c r="K18" s="748"/>
      <c r="L18" s="211">
        <f>記入シート!K55</f>
        <v>0</v>
      </c>
      <c r="M18" s="646"/>
      <c r="N18" s="643"/>
      <c r="O18" s="748"/>
      <c r="P18" s="655">
        <f>記入シート!K57</f>
        <v>0</v>
      </c>
      <c r="Q18" s="656"/>
      <c r="R18" s="657"/>
      <c r="S18" s="745"/>
      <c r="T18" s="62"/>
      <c r="U18" s="29"/>
    </row>
    <row r="19" spans="1:36" ht="15" customHeight="1" x14ac:dyDescent="0.2">
      <c r="A19" s="753"/>
      <c r="B19" s="754"/>
      <c r="C19" s="644"/>
      <c r="D19" s="172">
        <f>記入シート!L51</f>
        <v>0</v>
      </c>
      <c r="E19" s="647"/>
      <c r="F19" s="644"/>
      <c r="G19" s="749"/>
      <c r="H19" s="172">
        <f>記入シート!L53</f>
        <v>0</v>
      </c>
      <c r="I19" s="647"/>
      <c r="J19" s="644"/>
      <c r="K19" s="749"/>
      <c r="L19" s="172">
        <f>記入シート!L55</f>
        <v>0</v>
      </c>
      <c r="M19" s="647"/>
      <c r="N19" s="644"/>
      <c r="O19" s="749"/>
      <c r="P19" s="648">
        <f>記入シート!L57</f>
        <v>0</v>
      </c>
      <c r="Q19" s="648"/>
      <c r="R19" s="648"/>
      <c r="S19" s="746"/>
      <c r="T19" s="62"/>
      <c r="U19" s="29"/>
      <c r="W19" s="154">
        <v>1</v>
      </c>
      <c r="X19" s="89" t="s">
        <v>212</v>
      </c>
    </row>
    <row r="20" spans="1:36" ht="30" customHeight="1" x14ac:dyDescent="0.2">
      <c r="A20" s="712" t="s">
        <v>190</v>
      </c>
      <c r="B20" s="713"/>
      <c r="C20" s="716" t="str">
        <f>IF(データシート!AR6="","",データシート!AR6)</f>
        <v/>
      </c>
      <c r="D20" s="717"/>
      <c r="E20" s="717"/>
      <c r="F20" s="717"/>
      <c r="G20" s="717"/>
      <c r="H20" s="718"/>
      <c r="I20" s="722">
        <f>IF(データシート!AS6="","",データシート!AS6)</f>
        <v>0</v>
      </c>
      <c r="J20" s="724" t="s">
        <v>334</v>
      </c>
      <c r="K20" s="725"/>
      <c r="L20" s="726"/>
      <c r="M20" s="730">
        <f>記入シート!J59</f>
        <v>0</v>
      </c>
      <c r="N20" s="731"/>
      <c r="O20" s="731"/>
      <c r="P20" s="731"/>
      <c r="Q20" s="703" t="s">
        <v>183</v>
      </c>
      <c r="R20" s="704"/>
      <c r="S20" s="705"/>
      <c r="T20" s="62"/>
      <c r="U20" s="29"/>
      <c r="W20" s="154">
        <v>2</v>
      </c>
      <c r="X20" s="89" t="s">
        <v>241</v>
      </c>
      <c r="Y20" s="89"/>
      <c r="Z20" s="89"/>
      <c r="AA20" s="89"/>
      <c r="AB20" s="89"/>
      <c r="AC20" s="90"/>
      <c r="AD20" s="90"/>
      <c r="AE20" s="90"/>
      <c r="AF20" s="90"/>
      <c r="AG20" s="90"/>
      <c r="AH20" s="90"/>
      <c r="AI20" s="90"/>
      <c r="AJ20" s="90"/>
    </row>
    <row r="21" spans="1:36" ht="30" customHeight="1" x14ac:dyDescent="0.2">
      <c r="A21" s="714"/>
      <c r="B21" s="715"/>
      <c r="C21" s="719"/>
      <c r="D21" s="720"/>
      <c r="E21" s="720"/>
      <c r="F21" s="720"/>
      <c r="G21" s="720"/>
      <c r="H21" s="721"/>
      <c r="I21" s="723"/>
      <c r="J21" s="727"/>
      <c r="K21" s="728"/>
      <c r="L21" s="729"/>
      <c r="M21" s="732"/>
      <c r="N21" s="733"/>
      <c r="O21" s="733"/>
      <c r="P21" s="733"/>
      <c r="Q21" s="706"/>
      <c r="R21" s="706"/>
      <c r="S21" s="707"/>
      <c r="T21" s="62"/>
      <c r="U21" s="29"/>
      <c r="W21" s="154">
        <v>3</v>
      </c>
      <c r="X21" s="89" t="s">
        <v>215</v>
      </c>
      <c r="Y21" s="89"/>
      <c r="Z21" s="89"/>
      <c r="AA21" s="89"/>
      <c r="AB21" s="89"/>
      <c r="AC21" s="90"/>
      <c r="AD21" s="90"/>
      <c r="AE21" s="90"/>
      <c r="AF21" s="90"/>
      <c r="AG21" s="90"/>
      <c r="AH21" s="90"/>
      <c r="AI21" s="90"/>
      <c r="AJ21" s="90"/>
    </row>
    <row r="22" spans="1:36" ht="30" customHeight="1" x14ac:dyDescent="0.2">
      <c r="A22" s="740" t="s">
        <v>175</v>
      </c>
      <c r="B22" s="741"/>
      <c r="C22" s="94">
        <f>記入シート!M60</f>
        <v>0</v>
      </c>
      <c r="D22" s="590">
        <f>記入シート!J60</f>
        <v>0</v>
      </c>
      <c r="E22" s="593"/>
      <c r="F22" s="593"/>
      <c r="G22" s="593"/>
      <c r="H22" s="593"/>
      <c r="I22" s="593"/>
      <c r="J22" s="595"/>
      <c r="K22" s="590" t="s">
        <v>225</v>
      </c>
      <c r="L22" s="591"/>
      <c r="M22" s="592">
        <f>データシート!I6</f>
        <v>0</v>
      </c>
      <c r="N22" s="593"/>
      <c r="O22" s="593"/>
      <c r="P22" s="593"/>
      <c r="Q22" s="593"/>
      <c r="R22" s="593"/>
      <c r="S22" s="594"/>
      <c r="T22" s="62"/>
      <c r="U22" s="29"/>
      <c r="W22" s="154">
        <v>4</v>
      </c>
      <c r="X22" s="89" t="s">
        <v>216</v>
      </c>
      <c r="Y22" s="89"/>
      <c r="Z22" s="89"/>
      <c r="AA22" s="89"/>
      <c r="AB22" s="89"/>
      <c r="AC22" s="90"/>
      <c r="AD22" s="90"/>
      <c r="AE22" s="90"/>
      <c r="AF22" s="90"/>
      <c r="AG22" s="90"/>
      <c r="AH22" s="90"/>
      <c r="AI22" s="90"/>
      <c r="AJ22" s="90"/>
    </row>
    <row r="23" spans="1:36" ht="30" customHeight="1" x14ac:dyDescent="0.2">
      <c r="A23" s="742" t="s">
        <v>221</v>
      </c>
      <c r="B23" s="743"/>
      <c r="C23" s="94" t="str">
        <f>IF(データシート!AW6=0,"",データシート!AW6)</f>
        <v/>
      </c>
      <c r="D23" s="683" t="e">
        <f>VLOOKUP(C23,$W$19:$X$23,2,FALSE)</f>
        <v>#N/A</v>
      </c>
      <c r="E23" s="684"/>
      <c r="F23" s="684"/>
      <c r="G23" s="684"/>
      <c r="H23" s="684"/>
      <c r="I23" s="684"/>
      <c r="J23" s="684"/>
      <c r="K23" s="684"/>
      <c r="L23" s="684"/>
      <c r="M23" s="684"/>
      <c r="N23" s="684"/>
      <c r="O23" s="684"/>
      <c r="P23" s="684"/>
      <c r="Q23" s="684"/>
      <c r="R23" s="684"/>
      <c r="S23" s="685"/>
      <c r="T23" s="62"/>
      <c r="U23" s="29"/>
      <c r="W23" s="154">
        <v>5</v>
      </c>
      <c r="X23" s="89" t="s">
        <v>214</v>
      </c>
      <c r="Y23" s="89"/>
      <c r="Z23" s="89"/>
      <c r="AA23" s="89"/>
      <c r="AB23" s="89"/>
      <c r="AC23" s="90"/>
      <c r="AD23" s="90"/>
      <c r="AE23" s="90"/>
      <c r="AF23" s="90"/>
      <c r="AG23" s="90"/>
      <c r="AH23" s="90"/>
      <c r="AI23" s="90"/>
      <c r="AJ23" s="90"/>
    </row>
    <row r="24" spans="1:36" ht="30" hidden="1" customHeight="1" x14ac:dyDescent="0.2">
      <c r="A24" s="699" t="s">
        <v>331</v>
      </c>
      <c r="B24" s="700"/>
      <c r="C24" s="616">
        <f>データシート!BK6</f>
        <v>0</v>
      </c>
      <c r="D24" s="617"/>
      <c r="E24" s="617"/>
      <c r="F24" s="617"/>
      <c r="G24" s="617"/>
      <c r="H24" s="617"/>
      <c r="I24" s="617"/>
      <c r="J24" s="617"/>
      <c r="K24" s="617"/>
      <c r="L24" s="617"/>
      <c r="M24" s="617"/>
      <c r="N24" s="617"/>
      <c r="O24" s="617"/>
      <c r="P24" s="617"/>
      <c r="Q24" s="617"/>
      <c r="R24" s="617"/>
      <c r="S24" s="618"/>
      <c r="T24" s="58"/>
      <c r="U24" s="20"/>
    </row>
    <row r="25" spans="1:36" ht="1.2" customHeight="1" x14ac:dyDescent="0.2">
      <c r="A25" s="196"/>
      <c r="B25" s="195"/>
      <c r="C25" s="192"/>
      <c r="D25" s="193"/>
      <c r="E25" s="193"/>
      <c r="F25" s="193"/>
      <c r="G25" s="193"/>
      <c r="H25" s="193"/>
      <c r="I25" s="193"/>
      <c r="J25" s="193"/>
      <c r="K25" s="193"/>
      <c r="L25" s="193"/>
      <c r="M25" s="193"/>
      <c r="N25" s="193"/>
      <c r="O25" s="193"/>
      <c r="P25" s="193"/>
      <c r="Q25" s="193"/>
      <c r="R25" s="193"/>
      <c r="S25" s="194"/>
      <c r="T25" s="58"/>
      <c r="U25" s="20"/>
    </row>
    <row r="26" spans="1:36" ht="20.100000000000001" customHeight="1" x14ac:dyDescent="0.2">
      <c r="A26" s="677" t="s">
        <v>86</v>
      </c>
      <c r="B26" s="679" t="s">
        <v>16</v>
      </c>
      <c r="C26" s="96" t="s">
        <v>87</v>
      </c>
      <c r="D26" s="97">
        <f>データシート!BC3</f>
        <v>0</v>
      </c>
      <c r="E26" s="97"/>
      <c r="F26" s="97"/>
      <c r="G26" s="97"/>
      <c r="H26" s="97"/>
      <c r="I26" s="97"/>
      <c r="J26" s="97"/>
      <c r="K26" s="98"/>
      <c r="L26" s="689" t="s">
        <v>48</v>
      </c>
      <c r="M26" s="734"/>
      <c r="N26" s="689">
        <f>データシート!$BA$3</f>
        <v>0</v>
      </c>
      <c r="O26" s="690"/>
      <c r="P26" s="690"/>
      <c r="Q26" s="690"/>
      <c r="R26" s="690"/>
      <c r="S26" s="99"/>
      <c r="T26" s="64"/>
      <c r="U26" s="31"/>
    </row>
    <row r="27" spans="1:36" ht="20.100000000000001" customHeight="1" x14ac:dyDescent="0.2">
      <c r="A27" s="678"/>
      <c r="B27" s="680"/>
      <c r="C27" s="737">
        <f>データシート!BD3</f>
        <v>0</v>
      </c>
      <c r="D27" s="738"/>
      <c r="E27" s="738"/>
      <c r="F27" s="738"/>
      <c r="G27" s="738"/>
      <c r="H27" s="738"/>
      <c r="I27" s="738"/>
      <c r="J27" s="738"/>
      <c r="K27" s="739"/>
      <c r="L27" s="692"/>
      <c r="M27" s="735"/>
      <c r="N27" s="692"/>
      <c r="O27" s="693"/>
      <c r="P27" s="693"/>
      <c r="Q27" s="693"/>
      <c r="R27" s="693"/>
      <c r="S27" s="100"/>
      <c r="T27" s="64"/>
      <c r="U27" s="31"/>
    </row>
    <row r="28" spans="1:36" ht="39.9" customHeight="1" x14ac:dyDescent="0.2">
      <c r="A28" s="32" t="s">
        <v>88</v>
      </c>
      <c r="B28" s="681"/>
      <c r="C28" s="695" t="s">
        <v>199</v>
      </c>
      <c r="D28" s="696"/>
      <c r="E28" s="696"/>
      <c r="F28" s="697">
        <f>データシート!BE3</f>
        <v>0</v>
      </c>
      <c r="G28" s="697"/>
      <c r="H28" s="697"/>
      <c r="I28" s="697"/>
      <c r="J28" s="697"/>
      <c r="K28" s="698"/>
      <c r="L28" s="686" t="s">
        <v>197</v>
      </c>
      <c r="M28" s="736"/>
      <c r="N28" s="686">
        <f>データシート!$BB$3</f>
        <v>0</v>
      </c>
      <c r="O28" s="687"/>
      <c r="P28" s="687"/>
      <c r="Q28" s="687"/>
      <c r="R28" s="687"/>
      <c r="S28" s="101"/>
      <c r="T28" s="64"/>
      <c r="U28" s="31"/>
    </row>
    <row r="29" spans="1:36" ht="2.25" customHeight="1" x14ac:dyDescent="0.2">
      <c r="A29" s="596"/>
      <c r="B29" s="597"/>
      <c r="C29" s="597"/>
      <c r="D29" s="597"/>
      <c r="E29" s="597"/>
      <c r="F29" s="597"/>
      <c r="G29" s="597"/>
      <c r="H29" s="597"/>
      <c r="I29" s="597"/>
      <c r="J29" s="597"/>
      <c r="K29" s="597"/>
      <c r="L29" s="597"/>
      <c r="M29" s="597"/>
      <c r="N29" s="597"/>
      <c r="O29" s="597"/>
      <c r="P29" s="597"/>
      <c r="Q29" s="597"/>
      <c r="R29" s="597"/>
      <c r="S29" s="43"/>
      <c r="T29" s="58"/>
      <c r="U29" s="20"/>
    </row>
    <row r="30" spans="1:36" ht="18.75" customHeight="1" x14ac:dyDescent="0.2">
      <c r="A30" s="134" t="s">
        <v>90</v>
      </c>
      <c r="B30" s="102"/>
      <c r="C30" s="133"/>
      <c r="D30" s="102"/>
      <c r="E30" s="103"/>
      <c r="F30" s="35"/>
      <c r="G30" s="35"/>
      <c r="H30" s="36"/>
      <c r="I30" s="36"/>
      <c r="J30" s="35"/>
      <c r="K30" s="35"/>
      <c r="L30" s="135" t="s">
        <v>447</v>
      </c>
      <c r="M30" s="36"/>
      <c r="N30" s="37"/>
      <c r="O30" s="38" t="s">
        <v>91</v>
      </c>
      <c r="P30" s="39"/>
      <c r="Q30" s="40" t="s">
        <v>92</v>
      </c>
      <c r="R30" s="66"/>
      <c r="S30" s="71"/>
      <c r="T30" s="65"/>
      <c r="U30" s="41"/>
      <c r="V30" s="78" t="s">
        <v>93</v>
      </c>
    </row>
    <row r="31" spans="1:36" ht="18.75" customHeight="1" x14ac:dyDescent="0.2">
      <c r="A31" s="107"/>
      <c r="B31" s="103"/>
      <c r="C31" s="103"/>
      <c r="D31" s="103"/>
      <c r="E31" s="103"/>
      <c r="F31" s="35"/>
      <c r="G31" s="35"/>
      <c r="H31" s="36"/>
      <c r="I31" s="36"/>
      <c r="J31" s="35"/>
      <c r="K31" s="35"/>
      <c r="L31" s="36"/>
      <c r="M31" s="36"/>
      <c r="N31" s="37"/>
      <c r="O31" s="38"/>
      <c r="P31" s="125"/>
      <c r="Q31" s="129"/>
      <c r="R31" s="65"/>
      <c r="S31" s="130"/>
      <c r="T31" s="65"/>
      <c r="U31" s="41"/>
      <c r="V31" s="78"/>
    </row>
    <row r="32" spans="1:36" ht="13.2" x14ac:dyDescent="0.2">
      <c r="A32" s="104"/>
      <c r="B32" s="103"/>
      <c r="C32" s="103"/>
      <c r="D32" s="103"/>
      <c r="E32" s="103"/>
      <c r="F32" s="103"/>
      <c r="G32" s="103"/>
      <c r="H32" s="103"/>
      <c r="I32" s="103"/>
      <c r="J32" s="103"/>
      <c r="K32" s="103"/>
      <c r="L32" s="103"/>
      <c r="M32" s="103"/>
      <c r="N32" s="64"/>
      <c r="O32" s="64"/>
      <c r="P32" s="64"/>
      <c r="Q32" s="64"/>
      <c r="R32" s="64"/>
      <c r="S32" s="105"/>
      <c r="T32" s="58"/>
      <c r="U32" s="20"/>
    </row>
    <row r="33" spans="1:25" ht="18" customHeight="1" x14ac:dyDescent="0.2">
      <c r="A33" s="136" t="s">
        <v>368</v>
      </c>
      <c r="B33" s="103"/>
      <c r="C33" s="103"/>
      <c r="D33" s="103"/>
      <c r="E33" s="103"/>
      <c r="F33" s="103"/>
      <c r="G33" s="103"/>
      <c r="H33" s="103"/>
      <c r="I33" s="103"/>
      <c r="J33" s="103"/>
      <c r="K33" s="103"/>
      <c r="L33" s="103"/>
      <c r="M33" s="103"/>
      <c r="N33" s="64"/>
      <c r="O33" s="64"/>
      <c r="P33" s="64"/>
      <c r="Q33" s="64"/>
      <c r="R33" s="64"/>
      <c r="S33" s="105"/>
      <c r="T33" s="58"/>
      <c r="U33" s="20"/>
    </row>
    <row r="34" spans="1:25" ht="18" customHeight="1" x14ac:dyDescent="0.2">
      <c r="A34" s="106"/>
      <c r="B34" s="103"/>
      <c r="C34" s="103"/>
      <c r="D34" s="103"/>
      <c r="E34" s="103"/>
      <c r="F34" s="103"/>
      <c r="G34" s="103"/>
      <c r="H34" s="103"/>
      <c r="I34" s="103"/>
      <c r="J34" s="103"/>
      <c r="K34" s="103"/>
      <c r="L34" s="103"/>
      <c r="M34" s="103"/>
      <c r="N34" s="64"/>
      <c r="O34" s="64"/>
      <c r="P34" s="64"/>
      <c r="Q34" s="64"/>
      <c r="R34" s="64"/>
      <c r="S34" s="105"/>
      <c r="T34" s="58"/>
      <c r="U34" s="20"/>
    </row>
    <row r="35" spans="1:25" ht="18" customHeight="1" x14ac:dyDescent="0.2">
      <c r="A35" s="107"/>
      <c r="B35" s="103"/>
      <c r="C35" s="103"/>
      <c r="D35" s="103"/>
      <c r="E35" s="103"/>
      <c r="F35" s="103"/>
      <c r="G35" s="103"/>
      <c r="H35" s="103"/>
      <c r="I35" s="103"/>
      <c r="J35" s="103"/>
      <c r="K35" s="103"/>
      <c r="L35" s="103"/>
      <c r="M35" s="103"/>
      <c r="N35" s="64"/>
      <c r="O35" s="64"/>
      <c r="P35" s="64"/>
      <c r="Q35" s="64"/>
      <c r="R35" s="64"/>
      <c r="S35" s="105"/>
      <c r="T35" s="58"/>
      <c r="U35" s="20"/>
    </row>
    <row r="36" spans="1:25" ht="18" customHeight="1" x14ac:dyDescent="0.2">
      <c r="A36" s="104"/>
      <c r="B36" s="103"/>
      <c r="C36" s="103"/>
      <c r="D36" s="103"/>
      <c r="E36" s="103"/>
      <c r="F36" s="103"/>
      <c r="G36" s="103"/>
      <c r="H36" s="103"/>
      <c r="I36" s="103"/>
      <c r="J36" s="708"/>
      <c r="K36" s="708"/>
      <c r="L36" s="708"/>
      <c r="M36" s="708"/>
      <c r="N36" s="708"/>
      <c r="O36" s="708"/>
      <c r="P36" s="64"/>
      <c r="Q36" s="64"/>
      <c r="R36" s="64"/>
      <c r="S36" s="105"/>
      <c r="T36" s="58"/>
      <c r="U36" s="20"/>
      <c r="V36" s="78" t="s">
        <v>94</v>
      </c>
    </row>
    <row r="37" spans="1:25" ht="18.75" customHeight="1" x14ac:dyDescent="0.2">
      <c r="A37" s="107"/>
      <c r="B37" s="35"/>
      <c r="C37" s="35"/>
      <c r="D37" s="709" t="s">
        <v>95</v>
      </c>
      <c r="E37" s="709"/>
      <c r="F37" s="709"/>
      <c r="G37" s="709"/>
      <c r="H37" s="709"/>
      <c r="I37" s="108"/>
      <c r="J37" s="710"/>
      <c r="K37" s="710"/>
      <c r="L37" s="710"/>
      <c r="M37" s="710"/>
      <c r="N37" s="710"/>
      <c r="O37" s="710"/>
      <c r="P37" s="711"/>
      <c r="Q37" s="109" t="s">
        <v>96</v>
      </c>
      <c r="R37" s="110"/>
      <c r="S37" s="105"/>
      <c r="T37" s="58"/>
      <c r="U37" s="45"/>
      <c r="V37" s="701" t="s">
        <v>97</v>
      </c>
      <c r="W37" s="702"/>
      <c r="X37" s="702"/>
      <c r="Y37" s="702"/>
    </row>
    <row r="38" spans="1:25" ht="3.75" customHeight="1" x14ac:dyDescent="0.2">
      <c r="A38" s="111"/>
      <c r="B38" s="57"/>
      <c r="C38" s="57"/>
      <c r="D38" s="112"/>
      <c r="E38" s="112"/>
      <c r="F38" s="112"/>
      <c r="G38" s="112"/>
      <c r="H38" s="112"/>
      <c r="I38" s="112"/>
      <c r="J38" s="112"/>
      <c r="K38" s="112"/>
      <c r="L38" s="112"/>
      <c r="M38" s="112"/>
      <c r="N38" s="112"/>
      <c r="O38" s="112"/>
      <c r="P38" s="112"/>
      <c r="Q38" s="112"/>
      <c r="R38" s="64"/>
      <c r="S38" s="105"/>
      <c r="T38" s="58"/>
      <c r="U38" s="20"/>
    </row>
    <row r="39" spans="1:25" ht="12.75" customHeight="1" thickBot="1" x14ac:dyDescent="0.25">
      <c r="A39" s="113"/>
      <c r="B39" s="114"/>
      <c r="C39" s="114"/>
      <c r="D39" s="114"/>
      <c r="E39" s="114"/>
      <c r="F39" s="114"/>
      <c r="G39" s="114"/>
      <c r="H39" s="114"/>
      <c r="I39" s="114"/>
      <c r="J39" s="114"/>
      <c r="K39" s="114"/>
      <c r="L39" s="114"/>
      <c r="M39" s="114"/>
      <c r="N39" s="114"/>
      <c r="O39" s="114"/>
      <c r="P39" s="114"/>
      <c r="Q39" s="114"/>
      <c r="R39" s="114"/>
      <c r="S39" s="115"/>
      <c r="T39" s="16"/>
      <c r="U39" s="13"/>
    </row>
    <row r="41" spans="1:25" x14ac:dyDescent="0.2">
      <c r="A41" s="12" t="s">
        <v>231</v>
      </c>
    </row>
    <row r="42" spans="1:25" x14ac:dyDescent="0.2">
      <c r="A42" s="12" t="s">
        <v>230</v>
      </c>
    </row>
  </sheetData>
  <sheetProtection algorithmName="SHA-512" hashValue="tug5iob2JIuAas/bcuFMYeGmKoP3OtZKvRY0kzTyVMJofx2kYW/8nF2Ew75Rijt2K2b/0AsKHbrT4YniAq16Lg==" saltValue="ZGhd5bcwrhLcLbvNYkG23w==" spinCount="100000" sheet="1" selectLockedCells="1"/>
  <mergeCells count="80">
    <mergeCell ref="A4:R4"/>
    <mergeCell ref="A5:B6"/>
    <mergeCell ref="C5:G5"/>
    <mergeCell ref="H5:K5"/>
    <mergeCell ref="L5:M5"/>
    <mergeCell ref="N5:S5"/>
    <mergeCell ref="C6:F6"/>
    <mergeCell ref="H6:I6"/>
    <mergeCell ref="J6:K6"/>
    <mergeCell ref="L6:M6"/>
    <mergeCell ref="N6:S6"/>
    <mergeCell ref="B1:P1"/>
    <mergeCell ref="A3:B3"/>
    <mergeCell ref="C3:D3"/>
    <mergeCell ref="E3:G3"/>
    <mergeCell ref="H3:K3"/>
    <mergeCell ref="L3:N3"/>
    <mergeCell ref="A8:B8"/>
    <mergeCell ref="C8:S8"/>
    <mergeCell ref="C9:S9"/>
    <mergeCell ref="C7:S7"/>
    <mergeCell ref="A12:B13"/>
    <mergeCell ref="C12:I12"/>
    <mergeCell ref="J12:S13"/>
    <mergeCell ref="C13:I13"/>
    <mergeCell ref="A10:B11"/>
    <mergeCell ref="C10:I10"/>
    <mergeCell ref="J10:S11"/>
    <mergeCell ref="C11:I11"/>
    <mergeCell ref="A14:B19"/>
    <mergeCell ref="P14:R14"/>
    <mergeCell ref="P19:R19"/>
    <mergeCell ref="C14:C16"/>
    <mergeCell ref="E14:E16"/>
    <mergeCell ref="I14:I16"/>
    <mergeCell ref="M14:M16"/>
    <mergeCell ref="E17:E19"/>
    <mergeCell ref="C17:C19"/>
    <mergeCell ref="P15:R15"/>
    <mergeCell ref="P18:R18"/>
    <mergeCell ref="A23:B23"/>
    <mergeCell ref="D23:S23"/>
    <mergeCell ref="A20:B21"/>
    <mergeCell ref="C20:H21"/>
    <mergeCell ref="I20:I21"/>
    <mergeCell ref="J20:L21"/>
    <mergeCell ref="M20:P21"/>
    <mergeCell ref="K22:L22"/>
    <mergeCell ref="M22:S22"/>
    <mergeCell ref="D22:J22"/>
    <mergeCell ref="A26:A27"/>
    <mergeCell ref="B26:B28"/>
    <mergeCell ref="L26:M27"/>
    <mergeCell ref="N26:R27"/>
    <mergeCell ref="C27:K27"/>
    <mergeCell ref="C28:E28"/>
    <mergeCell ref="F28:K28"/>
    <mergeCell ref="V37:Y37"/>
    <mergeCell ref="L28:M28"/>
    <mergeCell ref="N28:R28"/>
    <mergeCell ref="A29:R29"/>
    <mergeCell ref="J36:O36"/>
    <mergeCell ref="D37:H37"/>
    <mergeCell ref="J37:P37"/>
    <mergeCell ref="A24:B24"/>
    <mergeCell ref="C24:S24"/>
    <mergeCell ref="S14:S16"/>
    <mergeCell ref="N14:O16"/>
    <mergeCell ref="J14:K16"/>
    <mergeCell ref="F14:G16"/>
    <mergeCell ref="S17:S19"/>
    <mergeCell ref="N17:O19"/>
    <mergeCell ref="M17:M19"/>
    <mergeCell ref="J17:K19"/>
    <mergeCell ref="I17:I19"/>
    <mergeCell ref="F17:G19"/>
    <mergeCell ref="P17:R17"/>
    <mergeCell ref="P16:R16"/>
    <mergeCell ref="Q20:S21"/>
    <mergeCell ref="A22:B22"/>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J42"/>
  <sheetViews>
    <sheetView showGridLines="0" view="pageBreakPreview" zoomScaleSheetLayoutView="100" workbookViewId="0">
      <selection activeCell="U23" sqref="U23"/>
    </sheetView>
  </sheetViews>
  <sheetFormatPr defaultColWidth="8" defaultRowHeight="12" x14ac:dyDescent="0.2"/>
  <cols>
    <col min="1" max="1" width="5.6640625" style="12" customWidth="1"/>
    <col min="2" max="2" width="6.6640625" style="12" customWidth="1"/>
    <col min="3" max="4" width="9.44140625" style="12" customWidth="1"/>
    <col min="5" max="5" width="3.44140625" style="12" customWidth="1"/>
    <col min="6" max="6" width="5" style="12" customWidth="1"/>
    <col min="7" max="7" width="4.44140625" style="12" customWidth="1"/>
    <col min="8" max="8" width="9.44140625" style="12" customWidth="1"/>
    <col min="9" max="9" width="3.44140625" style="12" customWidth="1"/>
    <col min="10" max="10" width="5.6640625" style="12" customWidth="1"/>
    <col min="11" max="11" width="3.88671875" style="12" customWidth="1"/>
    <col min="12" max="12" width="9.44140625" style="12" customWidth="1"/>
    <col min="13" max="13" width="3.44140625" style="12" customWidth="1"/>
    <col min="14" max="14" width="5.6640625" style="12" customWidth="1"/>
    <col min="15" max="15" width="3.88671875" style="12" customWidth="1"/>
    <col min="16" max="17" width="3.44140625" style="12" customWidth="1"/>
    <col min="18" max="18" width="2.44140625" style="12" customWidth="1"/>
    <col min="19" max="19" width="3.44140625" style="12" customWidth="1"/>
    <col min="20" max="21" width="2.44140625" style="12" customWidth="1"/>
    <col min="22" max="22" width="8" style="12"/>
    <col min="23" max="23" width="8" style="95"/>
    <col min="24" max="16384" width="8" style="12"/>
  </cols>
  <sheetData>
    <row r="1" spans="1:21" ht="42" customHeight="1" x14ac:dyDescent="0.2">
      <c r="A1" s="16"/>
      <c r="B1" s="630" t="str">
        <f>データシート!A1&amp;"参加申込書"</f>
        <v>令和５年度　第58回茨城県アンサンブルコンテスト県大会参加申込書</v>
      </c>
      <c r="C1" s="630"/>
      <c r="D1" s="630"/>
      <c r="E1" s="630"/>
      <c r="F1" s="630"/>
      <c r="G1" s="630"/>
      <c r="H1" s="630"/>
      <c r="I1" s="630"/>
      <c r="J1" s="630"/>
      <c r="K1" s="630"/>
      <c r="L1" s="630"/>
      <c r="M1" s="630"/>
      <c r="N1" s="630"/>
      <c r="O1" s="630"/>
      <c r="P1" s="630"/>
      <c r="Q1" s="17"/>
      <c r="R1" s="17"/>
      <c r="S1" s="17"/>
      <c r="T1" s="17"/>
      <c r="U1" s="18"/>
    </row>
    <row r="2" spans="1:21" ht="7.5" customHeight="1" thickBot="1" x14ac:dyDescent="0.25">
      <c r="A2" s="16"/>
      <c r="B2" s="16"/>
      <c r="C2" s="16"/>
      <c r="D2" s="16"/>
      <c r="E2" s="16"/>
      <c r="F2" s="16"/>
      <c r="G2" s="16"/>
      <c r="H2" s="16"/>
      <c r="I2" s="16"/>
      <c r="J2" s="16"/>
      <c r="K2" s="16"/>
      <c r="L2" s="16"/>
      <c r="M2" s="16"/>
      <c r="N2" s="16"/>
      <c r="O2" s="16"/>
      <c r="P2" s="16"/>
      <c r="Q2" s="16"/>
      <c r="R2" s="16"/>
      <c r="S2" s="16"/>
      <c r="T2" s="16"/>
      <c r="U2" s="13"/>
    </row>
    <row r="3" spans="1:21" ht="35.25" customHeight="1" x14ac:dyDescent="0.2">
      <c r="A3" s="631" t="s">
        <v>135</v>
      </c>
      <c r="B3" s="632"/>
      <c r="C3" s="633">
        <f>データシート!C9</f>
        <v>0</v>
      </c>
      <c r="D3" s="634"/>
      <c r="E3" s="635" t="s">
        <v>136</v>
      </c>
      <c r="F3" s="636"/>
      <c r="G3" s="637"/>
      <c r="H3" s="638" t="s">
        <v>134</v>
      </c>
      <c r="I3" s="639"/>
      <c r="J3" s="639"/>
      <c r="K3" s="632"/>
      <c r="L3" s="640" t="str">
        <f>データシート!B9</f>
        <v/>
      </c>
      <c r="M3" s="641"/>
      <c r="N3" s="641"/>
      <c r="O3" s="131" t="s">
        <v>329</v>
      </c>
      <c r="P3" s="131"/>
      <c r="Q3" s="131"/>
      <c r="R3" s="131"/>
      <c r="S3" s="132"/>
      <c r="T3" s="57"/>
      <c r="U3" s="19"/>
    </row>
    <row r="4" spans="1:21" ht="2.25" customHeight="1" x14ac:dyDescent="0.2">
      <c r="A4" s="596"/>
      <c r="B4" s="597"/>
      <c r="C4" s="597"/>
      <c r="D4" s="597"/>
      <c r="E4" s="597"/>
      <c r="F4" s="597"/>
      <c r="G4" s="597"/>
      <c r="H4" s="597"/>
      <c r="I4" s="597"/>
      <c r="J4" s="597"/>
      <c r="K4" s="597"/>
      <c r="L4" s="597"/>
      <c r="M4" s="597"/>
      <c r="N4" s="597"/>
      <c r="O4" s="597"/>
      <c r="P4" s="597"/>
      <c r="Q4" s="597"/>
      <c r="R4" s="597"/>
      <c r="S4" s="43"/>
      <c r="T4" s="58"/>
      <c r="U4" s="20"/>
    </row>
    <row r="5" spans="1:21" ht="20.100000000000001" customHeight="1" x14ac:dyDescent="0.2">
      <c r="A5" s="622" t="s">
        <v>9</v>
      </c>
      <c r="B5" s="623"/>
      <c r="C5" s="598" t="str">
        <f>データシート!$E$9</f>
        <v/>
      </c>
      <c r="D5" s="599"/>
      <c r="E5" s="599"/>
      <c r="F5" s="599"/>
      <c r="G5" s="600"/>
      <c r="H5" s="601" t="s">
        <v>72</v>
      </c>
      <c r="I5" s="602"/>
      <c r="J5" s="602"/>
      <c r="K5" s="603"/>
      <c r="L5" s="604" t="s">
        <v>397</v>
      </c>
      <c r="M5" s="603"/>
      <c r="N5" s="605" t="s">
        <v>137</v>
      </c>
      <c r="O5" s="606"/>
      <c r="P5" s="606"/>
      <c r="Q5" s="606"/>
      <c r="R5" s="606"/>
      <c r="S5" s="607"/>
      <c r="T5" s="59"/>
      <c r="U5" s="23"/>
    </row>
    <row r="6" spans="1:21" ht="45" customHeight="1" x14ac:dyDescent="0.2">
      <c r="A6" s="624"/>
      <c r="B6" s="625"/>
      <c r="C6" s="626" t="str">
        <f>データシート!D9</f>
        <v/>
      </c>
      <c r="D6" s="627"/>
      <c r="E6" s="627"/>
      <c r="F6" s="627"/>
      <c r="G6" s="93" t="s">
        <v>204</v>
      </c>
      <c r="H6" s="628" t="str">
        <f>データシート!G9</f>
        <v/>
      </c>
      <c r="I6" s="629"/>
      <c r="J6" s="658" t="str">
        <f>データシート!H9</f>
        <v/>
      </c>
      <c r="K6" s="659"/>
      <c r="L6" s="616">
        <f>記入シート!N62</f>
        <v>0</v>
      </c>
      <c r="M6" s="660"/>
      <c r="N6" s="616" t="str">
        <f>データシート!J9</f>
        <v/>
      </c>
      <c r="O6" s="617"/>
      <c r="P6" s="617"/>
      <c r="Q6" s="617"/>
      <c r="R6" s="617"/>
      <c r="S6" s="618"/>
      <c r="T6" s="58"/>
      <c r="U6" s="20"/>
    </row>
    <row r="7" spans="1:21" ht="20.100000000000001" customHeight="1" x14ac:dyDescent="0.2">
      <c r="A7" s="21"/>
      <c r="B7" s="22"/>
      <c r="C7" s="619" t="str">
        <f>IF(データシート!L9="","",データシート!L9)</f>
        <v/>
      </c>
      <c r="D7" s="620"/>
      <c r="E7" s="620"/>
      <c r="F7" s="620"/>
      <c r="G7" s="620"/>
      <c r="H7" s="620"/>
      <c r="I7" s="620"/>
      <c r="J7" s="620"/>
      <c r="K7" s="620"/>
      <c r="L7" s="620"/>
      <c r="M7" s="620"/>
      <c r="N7" s="620"/>
      <c r="O7" s="620"/>
      <c r="P7" s="620"/>
      <c r="Q7" s="620"/>
      <c r="R7" s="620"/>
      <c r="S7" s="621"/>
      <c r="T7" s="60"/>
      <c r="U7" s="24"/>
    </row>
    <row r="8" spans="1:21" ht="45" customHeight="1" x14ac:dyDescent="0.2">
      <c r="A8" s="608" t="s">
        <v>74</v>
      </c>
      <c r="B8" s="609"/>
      <c r="C8" s="610" t="str">
        <f>IF(データシート!K9="","",データシート!K9)</f>
        <v/>
      </c>
      <c r="D8" s="611"/>
      <c r="E8" s="611"/>
      <c r="F8" s="611"/>
      <c r="G8" s="611"/>
      <c r="H8" s="611"/>
      <c r="I8" s="611"/>
      <c r="J8" s="611"/>
      <c r="K8" s="611"/>
      <c r="L8" s="611"/>
      <c r="M8" s="611"/>
      <c r="N8" s="611"/>
      <c r="O8" s="611"/>
      <c r="P8" s="611"/>
      <c r="Q8" s="611"/>
      <c r="R8" s="611"/>
      <c r="S8" s="612"/>
      <c r="T8" s="79"/>
      <c r="U8" s="25"/>
    </row>
    <row r="9" spans="1:21" ht="20.100000000000001" customHeight="1" x14ac:dyDescent="0.2">
      <c r="A9" s="26"/>
      <c r="B9" s="27"/>
      <c r="C9" s="613" t="str">
        <f>IF(データシート!M9="","",データシート!M9)</f>
        <v/>
      </c>
      <c r="D9" s="614"/>
      <c r="E9" s="614"/>
      <c r="F9" s="614"/>
      <c r="G9" s="614"/>
      <c r="H9" s="614"/>
      <c r="I9" s="614"/>
      <c r="J9" s="614"/>
      <c r="K9" s="614"/>
      <c r="L9" s="614"/>
      <c r="M9" s="614"/>
      <c r="N9" s="614"/>
      <c r="O9" s="614"/>
      <c r="P9" s="614"/>
      <c r="Q9" s="614"/>
      <c r="R9" s="614"/>
      <c r="S9" s="615"/>
      <c r="T9" s="61"/>
      <c r="U9" s="28"/>
    </row>
    <row r="10" spans="1:21" ht="20.100000000000001" customHeight="1" x14ac:dyDescent="0.2">
      <c r="A10" s="622" t="s">
        <v>45</v>
      </c>
      <c r="B10" s="623"/>
      <c r="C10" s="671">
        <f>記入シート!N37</f>
        <v>0</v>
      </c>
      <c r="D10" s="672"/>
      <c r="E10" s="672"/>
      <c r="F10" s="672"/>
      <c r="G10" s="672"/>
      <c r="H10" s="672"/>
      <c r="I10" s="673"/>
      <c r="J10" s="664" t="str">
        <f>IF(データシート!$P$9="","",データシート!$P$9)</f>
        <v/>
      </c>
      <c r="K10" s="664"/>
      <c r="L10" s="664"/>
      <c r="M10" s="664"/>
      <c r="N10" s="664"/>
      <c r="O10" s="664"/>
      <c r="P10" s="664"/>
      <c r="Q10" s="664"/>
      <c r="R10" s="664"/>
      <c r="S10" s="665"/>
      <c r="T10" s="61"/>
      <c r="U10" s="28"/>
    </row>
    <row r="11" spans="1:21" ht="24.9" customHeight="1" x14ac:dyDescent="0.2">
      <c r="A11" s="624"/>
      <c r="B11" s="625"/>
      <c r="C11" s="674">
        <f>記入シート!N36</f>
        <v>0</v>
      </c>
      <c r="D11" s="675"/>
      <c r="E11" s="675"/>
      <c r="F11" s="675"/>
      <c r="G11" s="675"/>
      <c r="H11" s="675"/>
      <c r="I11" s="676"/>
      <c r="J11" s="666"/>
      <c r="K11" s="666"/>
      <c r="L11" s="666"/>
      <c r="M11" s="666"/>
      <c r="N11" s="666"/>
      <c r="O11" s="666"/>
      <c r="P11" s="666"/>
      <c r="Q11" s="666"/>
      <c r="R11" s="666"/>
      <c r="S11" s="667"/>
      <c r="T11" s="61"/>
      <c r="U11" s="28"/>
    </row>
    <row r="12" spans="1:21" ht="20.100000000000001" customHeight="1" x14ac:dyDescent="0.2">
      <c r="A12" s="622" t="s">
        <v>46</v>
      </c>
      <c r="B12" s="623"/>
      <c r="C12" s="661" t="str">
        <f>IF(データシート!$R$9="","",データシート!$R$9)</f>
        <v/>
      </c>
      <c r="D12" s="662"/>
      <c r="E12" s="662"/>
      <c r="F12" s="662"/>
      <c r="G12" s="662"/>
      <c r="H12" s="662"/>
      <c r="I12" s="663"/>
      <c r="J12" s="664" t="str">
        <f>IF(データシート!$S$9="","",データシート!$S$9)</f>
        <v/>
      </c>
      <c r="K12" s="664"/>
      <c r="L12" s="664"/>
      <c r="M12" s="664"/>
      <c r="N12" s="664"/>
      <c r="O12" s="664"/>
      <c r="P12" s="664"/>
      <c r="Q12" s="664"/>
      <c r="R12" s="664"/>
      <c r="S12" s="665"/>
      <c r="T12" s="61"/>
      <c r="U12" s="28"/>
    </row>
    <row r="13" spans="1:21" ht="24.9" customHeight="1" x14ac:dyDescent="0.2">
      <c r="A13" s="624"/>
      <c r="B13" s="625"/>
      <c r="C13" s="668" t="str">
        <f>IF(データシート!$Q$9="","",データシート!$Q$9)</f>
        <v/>
      </c>
      <c r="D13" s="669"/>
      <c r="E13" s="669"/>
      <c r="F13" s="669"/>
      <c r="G13" s="669"/>
      <c r="H13" s="669"/>
      <c r="I13" s="670"/>
      <c r="J13" s="666"/>
      <c r="K13" s="666"/>
      <c r="L13" s="666"/>
      <c r="M13" s="666"/>
      <c r="N13" s="666"/>
      <c r="O13" s="666"/>
      <c r="P13" s="666"/>
      <c r="Q13" s="666"/>
      <c r="R13" s="666"/>
      <c r="S13" s="667"/>
      <c r="T13" s="61"/>
      <c r="U13" s="28"/>
    </row>
    <row r="14" spans="1:21" ht="15" customHeight="1" x14ac:dyDescent="0.2">
      <c r="A14" s="649" t="s">
        <v>138</v>
      </c>
      <c r="B14" s="751"/>
      <c r="C14" s="642" t="str">
        <f>IF(データシート!U9="","",データシート!U9)</f>
        <v/>
      </c>
      <c r="D14" s="171">
        <f>記入シート!N43</f>
        <v>0</v>
      </c>
      <c r="E14" s="645">
        <f>記入シート!Q43</f>
        <v>0</v>
      </c>
      <c r="F14" s="642" t="str">
        <f>IF(データシート!X9="","",データシート!X9)</f>
        <v/>
      </c>
      <c r="G14" s="747"/>
      <c r="H14" s="171">
        <f>記入シート!N45</f>
        <v>0</v>
      </c>
      <c r="I14" s="645">
        <f>記入シート!Q45</f>
        <v>0</v>
      </c>
      <c r="J14" s="642" t="str">
        <f>IF(データシート!AA9="","",データシート!AA9)</f>
        <v/>
      </c>
      <c r="K14" s="747"/>
      <c r="L14" s="171">
        <f>記入シート!N47</f>
        <v>0</v>
      </c>
      <c r="M14" s="645">
        <f>記入シート!Q47</f>
        <v>0</v>
      </c>
      <c r="N14" s="642" t="str">
        <f>IF(データシート!AD9="","",データシート!AD9)</f>
        <v/>
      </c>
      <c r="O14" s="747"/>
      <c r="P14" s="750">
        <f>記入シート!N49</f>
        <v>0</v>
      </c>
      <c r="Q14" s="750"/>
      <c r="R14" s="750"/>
      <c r="S14" s="645">
        <f>記入シート!Q49</f>
        <v>0</v>
      </c>
      <c r="T14" s="62"/>
      <c r="U14" s="29"/>
    </row>
    <row r="15" spans="1:21" ht="15" customHeight="1" x14ac:dyDescent="0.2">
      <c r="A15" s="651"/>
      <c r="B15" s="752"/>
      <c r="C15" s="643"/>
      <c r="D15" s="211">
        <f>記入シート!O43</f>
        <v>0</v>
      </c>
      <c r="E15" s="646"/>
      <c r="F15" s="643"/>
      <c r="G15" s="748"/>
      <c r="H15" s="211">
        <f>記入シート!O45</f>
        <v>0</v>
      </c>
      <c r="I15" s="646"/>
      <c r="J15" s="643"/>
      <c r="K15" s="748"/>
      <c r="L15" s="211">
        <f>記入シート!O47</f>
        <v>0</v>
      </c>
      <c r="M15" s="646"/>
      <c r="N15" s="643"/>
      <c r="O15" s="748"/>
      <c r="P15" s="655">
        <f>記入シート!O49</f>
        <v>0</v>
      </c>
      <c r="Q15" s="656"/>
      <c r="R15" s="657"/>
      <c r="S15" s="646"/>
      <c r="T15" s="62"/>
      <c r="U15" s="29"/>
    </row>
    <row r="16" spans="1:21" ht="15" customHeight="1" x14ac:dyDescent="0.2">
      <c r="A16" s="651"/>
      <c r="B16" s="752"/>
      <c r="C16" s="644"/>
      <c r="D16" s="172">
        <f>記入シート!P43</f>
        <v>0</v>
      </c>
      <c r="E16" s="647"/>
      <c r="F16" s="644"/>
      <c r="G16" s="749"/>
      <c r="H16" s="172">
        <f>記入シート!P45</f>
        <v>0</v>
      </c>
      <c r="I16" s="647"/>
      <c r="J16" s="644"/>
      <c r="K16" s="749"/>
      <c r="L16" s="172">
        <f>記入シート!P47</f>
        <v>0</v>
      </c>
      <c r="M16" s="647"/>
      <c r="N16" s="644"/>
      <c r="O16" s="749"/>
      <c r="P16" s="648">
        <f>記入シート!P49</f>
        <v>0</v>
      </c>
      <c r="Q16" s="648"/>
      <c r="R16" s="648"/>
      <c r="S16" s="647"/>
      <c r="T16" s="62"/>
      <c r="U16" s="29"/>
    </row>
    <row r="17" spans="1:36" ht="15" customHeight="1" x14ac:dyDescent="0.2">
      <c r="A17" s="651"/>
      <c r="B17" s="752"/>
      <c r="C17" s="642" t="str">
        <f>IF(データシート!AG9="","",データシート!AG9)</f>
        <v/>
      </c>
      <c r="D17" s="171">
        <f>記入シート!N51</f>
        <v>0</v>
      </c>
      <c r="E17" s="645">
        <f>記入シート!Q51</f>
        <v>0</v>
      </c>
      <c r="F17" s="642" t="str">
        <f>IF(データシート!AJ9="","",データシート!AJ9)</f>
        <v/>
      </c>
      <c r="G17" s="747"/>
      <c r="H17" s="171">
        <f>記入シート!N53</f>
        <v>0</v>
      </c>
      <c r="I17" s="645">
        <f>記入シート!Q53</f>
        <v>0</v>
      </c>
      <c r="J17" s="642" t="str">
        <f>IF(データシート!AM9="","",データシート!AM9)</f>
        <v/>
      </c>
      <c r="K17" s="747"/>
      <c r="L17" s="171">
        <f>記入シート!N55</f>
        <v>0</v>
      </c>
      <c r="M17" s="645">
        <f>記入シート!Q55</f>
        <v>0</v>
      </c>
      <c r="N17" s="642" t="str">
        <f>IF(データシート!AP9="","",データシート!AP9)</f>
        <v/>
      </c>
      <c r="O17" s="747"/>
      <c r="P17" s="750">
        <f>記入シート!N57</f>
        <v>0</v>
      </c>
      <c r="Q17" s="750"/>
      <c r="R17" s="750"/>
      <c r="S17" s="645">
        <f>記入シート!Q57</f>
        <v>0</v>
      </c>
      <c r="T17" s="62"/>
      <c r="U17" s="29"/>
    </row>
    <row r="18" spans="1:36" ht="15" customHeight="1" x14ac:dyDescent="0.2">
      <c r="A18" s="651"/>
      <c r="B18" s="752"/>
      <c r="C18" s="643"/>
      <c r="D18" s="211">
        <f>記入シート!O51</f>
        <v>0</v>
      </c>
      <c r="E18" s="646"/>
      <c r="F18" s="643"/>
      <c r="G18" s="748"/>
      <c r="H18" s="211">
        <f>記入シート!O53</f>
        <v>0</v>
      </c>
      <c r="I18" s="646"/>
      <c r="J18" s="643"/>
      <c r="K18" s="748"/>
      <c r="L18" s="211">
        <f>記入シート!O55</f>
        <v>0</v>
      </c>
      <c r="M18" s="646"/>
      <c r="N18" s="643"/>
      <c r="O18" s="748"/>
      <c r="P18" s="655">
        <f>記入シート!O57</f>
        <v>0</v>
      </c>
      <c r="Q18" s="656"/>
      <c r="R18" s="657"/>
      <c r="S18" s="646"/>
      <c r="T18" s="62"/>
      <c r="U18" s="29"/>
    </row>
    <row r="19" spans="1:36" ht="15" customHeight="1" x14ac:dyDescent="0.2">
      <c r="A19" s="753"/>
      <c r="B19" s="754"/>
      <c r="C19" s="644"/>
      <c r="D19" s="172">
        <f>記入シート!P51</f>
        <v>0</v>
      </c>
      <c r="E19" s="647"/>
      <c r="F19" s="644"/>
      <c r="G19" s="749"/>
      <c r="H19" s="172">
        <f>記入シート!P53</f>
        <v>0</v>
      </c>
      <c r="I19" s="647"/>
      <c r="J19" s="644"/>
      <c r="K19" s="749"/>
      <c r="L19" s="172">
        <f>記入シート!P55</f>
        <v>0</v>
      </c>
      <c r="M19" s="647"/>
      <c r="N19" s="644"/>
      <c r="O19" s="749"/>
      <c r="P19" s="648">
        <f>記入シート!P57</f>
        <v>0</v>
      </c>
      <c r="Q19" s="648"/>
      <c r="R19" s="648"/>
      <c r="S19" s="647"/>
      <c r="T19" s="62"/>
      <c r="U19" s="29"/>
      <c r="W19" s="154">
        <v>1</v>
      </c>
      <c r="X19" s="89" t="s">
        <v>364</v>
      </c>
    </row>
    <row r="20" spans="1:36" ht="30" customHeight="1" x14ac:dyDescent="0.2">
      <c r="A20" s="712" t="s">
        <v>190</v>
      </c>
      <c r="B20" s="713"/>
      <c r="C20" s="716" t="str">
        <f>IF(データシート!AR9="","",データシート!AR9)</f>
        <v/>
      </c>
      <c r="D20" s="717"/>
      <c r="E20" s="717"/>
      <c r="F20" s="717"/>
      <c r="G20" s="717"/>
      <c r="H20" s="718"/>
      <c r="I20" s="722">
        <f>IF(データシート!AS9="","",データシート!AS9)</f>
        <v>0</v>
      </c>
      <c r="J20" s="724" t="s">
        <v>334</v>
      </c>
      <c r="K20" s="725"/>
      <c r="L20" s="726"/>
      <c r="M20" s="730">
        <f>記入シート!N59</f>
        <v>0</v>
      </c>
      <c r="N20" s="731"/>
      <c r="O20" s="731"/>
      <c r="P20" s="731"/>
      <c r="Q20" s="703" t="s">
        <v>183</v>
      </c>
      <c r="R20" s="704"/>
      <c r="S20" s="705"/>
      <c r="T20" s="62"/>
      <c r="U20" s="29"/>
      <c r="W20" s="154">
        <v>2</v>
      </c>
      <c r="X20" s="89" t="s">
        <v>241</v>
      </c>
      <c r="Y20" s="89"/>
      <c r="Z20" s="89"/>
      <c r="AA20" s="89"/>
      <c r="AB20" s="89"/>
      <c r="AC20" s="90"/>
      <c r="AD20" s="90"/>
      <c r="AE20" s="90"/>
      <c r="AF20" s="90"/>
      <c r="AG20" s="90"/>
      <c r="AH20" s="90"/>
      <c r="AI20" s="90"/>
      <c r="AJ20" s="90"/>
    </row>
    <row r="21" spans="1:36" ht="30" customHeight="1" x14ac:dyDescent="0.2">
      <c r="A21" s="714"/>
      <c r="B21" s="715"/>
      <c r="C21" s="719"/>
      <c r="D21" s="720"/>
      <c r="E21" s="720"/>
      <c r="F21" s="720"/>
      <c r="G21" s="720"/>
      <c r="H21" s="721"/>
      <c r="I21" s="723"/>
      <c r="J21" s="727"/>
      <c r="K21" s="728"/>
      <c r="L21" s="729"/>
      <c r="M21" s="732"/>
      <c r="N21" s="733"/>
      <c r="O21" s="733"/>
      <c r="P21" s="733"/>
      <c r="Q21" s="706"/>
      <c r="R21" s="706"/>
      <c r="S21" s="707"/>
      <c r="T21" s="62"/>
      <c r="U21" s="29"/>
      <c r="W21" s="154">
        <v>3</v>
      </c>
      <c r="X21" s="89" t="s">
        <v>365</v>
      </c>
      <c r="Y21" s="89"/>
      <c r="Z21" s="89"/>
      <c r="AA21" s="89"/>
      <c r="AB21" s="89"/>
      <c r="AC21" s="90"/>
      <c r="AD21" s="90"/>
      <c r="AE21" s="90"/>
      <c r="AF21" s="90"/>
      <c r="AG21" s="90"/>
      <c r="AH21" s="90"/>
      <c r="AI21" s="90"/>
      <c r="AJ21" s="90"/>
    </row>
    <row r="22" spans="1:36" ht="30" customHeight="1" x14ac:dyDescent="0.2">
      <c r="A22" s="740" t="s">
        <v>175</v>
      </c>
      <c r="B22" s="741"/>
      <c r="C22" s="94">
        <f>記入シート!Q60</f>
        <v>0</v>
      </c>
      <c r="D22" s="590">
        <f>記入シート!N60</f>
        <v>0</v>
      </c>
      <c r="E22" s="593"/>
      <c r="F22" s="593"/>
      <c r="G22" s="593"/>
      <c r="H22" s="593"/>
      <c r="I22" s="593"/>
      <c r="J22" s="595"/>
      <c r="K22" s="590" t="s">
        <v>225</v>
      </c>
      <c r="L22" s="591"/>
      <c r="M22" s="592">
        <f>データシート!I9</f>
        <v>0</v>
      </c>
      <c r="N22" s="593"/>
      <c r="O22" s="593"/>
      <c r="P22" s="593"/>
      <c r="Q22" s="593"/>
      <c r="R22" s="593"/>
      <c r="S22" s="594"/>
      <c r="T22" s="62"/>
      <c r="U22" s="29"/>
      <c r="W22" s="154">
        <v>4</v>
      </c>
      <c r="X22" s="89" t="s">
        <v>366</v>
      </c>
      <c r="Y22" s="89"/>
      <c r="Z22" s="89"/>
      <c r="AA22" s="89"/>
      <c r="AB22" s="89"/>
      <c r="AC22" s="90"/>
      <c r="AD22" s="90"/>
      <c r="AE22" s="90"/>
      <c r="AF22" s="90"/>
      <c r="AG22" s="90"/>
      <c r="AH22" s="90"/>
      <c r="AI22" s="90"/>
      <c r="AJ22" s="90"/>
    </row>
    <row r="23" spans="1:36" ht="40.200000000000003" customHeight="1" x14ac:dyDescent="0.2">
      <c r="A23" s="742" t="s">
        <v>221</v>
      </c>
      <c r="B23" s="743"/>
      <c r="C23" s="94" t="str">
        <f>IF(データシート!AW9=0,"",データシート!AW9)</f>
        <v/>
      </c>
      <c r="D23" s="755" t="e">
        <f>VLOOKUP(C23,$W$19:$X$23,2,FALSE)</f>
        <v>#N/A</v>
      </c>
      <c r="E23" s="756"/>
      <c r="F23" s="756"/>
      <c r="G23" s="756"/>
      <c r="H23" s="756"/>
      <c r="I23" s="756"/>
      <c r="J23" s="756"/>
      <c r="K23" s="756"/>
      <c r="L23" s="756"/>
      <c r="M23" s="756"/>
      <c r="N23" s="756"/>
      <c r="O23" s="756"/>
      <c r="P23" s="756"/>
      <c r="Q23" s="756"/>
      <c r="R23" s="756"/>
      <c r="S23" s="757"/>
      <c r="T23" s="62"/>
      <c r="U23" s="29"/>
      <c r="W23" s="154">
        <v>5</v>
      </c>
      <c r="X23" s="89" t="s">
        <v>367</v>
      </c>
      <c r="Y23" s="89"/>
      <c r="Z23" s="89"/>
      <c r="AA23" s="89"/>
      <c r="AB23" s="89"/>
      <c r="AC23" s="90"/>
      <c r="AD23" s="90"/>
      <c r="AE23" s="90"/>
      <c r="AF23" s="90"/>
      <c r="AG23" s="90"/>
      <c r="AH23" s="90"/>
      <c r="AI23" s="90"/>
      <c r="AJ23" s="90"/>
    </row>
    <row r="24" spans="1:36" ht="30" hidden="1" customHeight="1" x14ac:dyDescent="0.2">
      <c r="A24" s="699" t="s">
        <v>331</v>
      </c>
      <c r="B24" s="700"/>
      <c r="C24" s="616">
        <f>データシート!BK9</f>
        <v>0</v>
      </c>
      <c r="D24" s="617"/>
      <c r="E24" s="617"/>
      <c r="F24" s="617"/>
      <c r="G24" s="617"/>
      <c r="H24" s="617"/>
      <c r="I24" s="617"/>
      <c r="J24" s="617"/>
      <c r="K24" s="617"/>
      <c r="L24" s="617"/>
      <c r="M24" s="617"/>
      <c r="N24" s="617"/>
      <c r="O24" s="617"/>
      <c r="P24" s="617"/>
      <c r="Q24" s="617"/>
      <c r="R24" s="617"/>
      <c r="S24" s="618"/>
      <c r="T24" s="58"/>
      <c r="U24" s="20"/>
    </row>
    <row r="25" spans="1:36" ht="1.95" customHeight="1" x14ac:dyDescent="0.2">
      <c r="A25" s="196"/>
      <c r="B25" s="195"/>
      <c r="C25" s="192"/>
      <c r="D25" s="193"/>
      <c r="E25" s="193"/>
      <c r="F25" s="193"/>
      <c r="G25" s="193"/>
      <c r="H25" s="193"/>
      <c r="I25" s="193"/>
      <c r="J25" s="193"/>
      <c r="K25" s="193"/>
      <c r="L25" s="193"/>
      <c r="M25" s="193"/>
      <c r="N25" s="193"/>
      <c r="O25" s="193"/>
      <c r="P25" s="193"/>
      <c r="Q25" s="193"/>
      <c r="R25" s="193"/>
      <c r="S25" s="194"/>
      <c r="T25" s="58"/>
      <c r="U25" s="20"/>
    </row>
    <row r="26" spans="1:36" ht="20.100000000000001" customHeight="1" x14ac:dyDescent="0.2">
      <c r="A26" s="677" t="s">
        <v>86</v>
      </c>
      <c r="B26" s="679" t="s">
        <v>16</v>
      </c>
      <c r="C26" s="96" t="s">
        <v>87</v>
      </c>
      <c r="D26" s="97">
        <f>データシート!BC3</f>
        <v>0</v>
      </c>
      <c r="E26" s="97"/>
      <c r="F26" s="97"/>
      <c r="G26" s="97"/>
      <c r="H26" s="97"/>
      <c r="I26" s="97"/>
      <c r="J26" s="97"/>
      <c r="K26" s="98"/>
      <c r="L26" s="689" t="s">
        <v>48</v>
      </c>
      <c r="M26" s="734"/>
      <c r="N26" s="689">
        <f>データシート!$BA$3</f>
        <v>0</v>
      </c>
      <c r="O26" s="690"/>
      <c r="P26" s="690"/>
      <c r="Q26" s="690"/>
      <c r="R26" s="690"/>
      <c r="S26" s="99"/>
      <c r="T26" s="64"/>
      <c r="U26" s="31"/>
    </row>
    <row r="27" spans="1:36" ht="20.100000000000001" customHeight="1" x14ac:dyDescent="0.2">
      <c r="A27" s="678"/>
      <c r="B27" s="680"/>
      <c r="C27" s="737">
        <f>データシート!BD3</f>
        <v>0</v>
      </c>
      <c r="D27" s="738"/>
      <c r="E27" s="738"/>
      <c r="F27" s="738"/>
      <c r="G27" s="738"/>
      <c r="H27" s="738"/>
      <c r="I27" s="738"/>
      <c r="J27" s="738"/>
      <c r="K27" s="739"/>
      <c r="L27" s="692"/>
      <c r="M27" s="735"/>
      <c r="N27" s="692"/>
      <c r="O27" s="693"/>
      <c r="P27" s="693"/>
      <c r="Q27" s="693"/>
      <c r="R27" s="693"/>
      <c r="S27" s="100"/>
      <c r="T27" s="64"/>
      <c r="U27" s="31"/>
    </row>
    <row r="28" spans="1:36" ht="39.9" customHeight="1" x14ac:dyDescent="0.2">
      <c r="A28" s="32" t="s">
        <v>88</v>
      </c>
      <c r="B28" s="681"/>
      <c r="C28" s="695" t="s">
        <v>199</v>
      </c>
      <c r="D28" s="696"/>
      <c r="E28" s="696"/>
      <c r="F28" s="697">
        <f>データシート!BE3</f>
        <v>0</v>
      </c>
      <c r="G28" s="697"/>
      <c r="H28" s="697"/>
      <c r="I28" s="697"/>
      <c r="J28" s="697"/>
      <c r="K28" s="698"/>
      <c r="L28" s="686" t="s">
        <v>197</v>
      </c>
      <c r="M28" s="736"/>
      <c r="N28" s="686">
        <f>データシート!$BB$3</f>
        <v>0</v>
      </c>
      <c r="O28" s="687"/>
      <c r="P28" s="687"/>
      <c r="Q28" s="687"/>
      <c r="R28" s="687"/>
      <c r="S28" s="101"/>
      <c r="T28" s="64"/>
      <c r="U28" s="31"/>
    </row>
    <row r="29" spans="1:36" ht="2.25" customHeight="1" x14ac:dyDescent="0.2">
      <c r="A29" s="596"/>
      <c r="B29" s="597"/>
      <c r="C29" s="597"/>
      <c r="D29" s="597"/>
      <c r="E29" s="597"/>
      <c r="F29" s="597"/>
      <c r="G29" s="597"/>
      <c r="H29" s="597"/>
      <c r="I29" s="597"/>
      <c r="J29" s="597"/>
      <c r="K29" s="597"/>
      <c r="L29" s="597"/>
      <c r="M29" s="597"/>
      <c r="N29" s="597"/>
      <c r="O29" s="597"/>
      <c r="P29" s="597"/>
      <c r="Q29" s="597"/>
      <c r="R29" s="597"/>
      <c r="S29" s="43"/>
      <c r="T29" s="58"/>
      <c r="U29" s="20"/>
    </row>
    <row r="30" spans="1:36" ht="18.75" customHeight="1" x14ac:dyDescent="0.2">
      <c r="A30" s="134" t="s">
        <v>90</v>
      </c>
      <c r="B30" s="102"/>
      <c r="C30" s="133"/>
      <c r="D30" s="102"/>
      <c r="E30" s="103"/>
      <c r="F30" s="35"/>
      <c r="G30" s="35"/>
      <c r="H30" s="36"/>
      <c r="I30" s="36"/>
      <c r="J30" s="35"/>
      <c r="K30" s="35"/>
      <c r="L30" s="135" t="s">
        <v>447</v>
      </c>
      <c r="M30" s="36"/>
      <c r="N30" s="37"/>
      <c r="O30" s="38" t="s">
        <v>91</v>
      </c>
      <c r="P30" s="39"/>
      <c r="Q30" s="40" t="s">
        <v>92</v>
      </c>
      <c r="R30" s="66"/>
      <c r="S30" s="71"/>
      <c r="T30" s="65"/>
      <c r="U30" s="41"/>
      <c r="V30" s="78" t="s">
        <v>93</v>
      </c>
    </row>
    <row r="31" spans="1:36" ht="18.75" customHeight="1" x14ac:dyDescent="0.2">
      <c r="A31" s="107"/>
      <c r="B31" s="103"/>
      <c r="C31" s="103"/>
      <c r="D31" s="103"/>
      <c r="E31" s="103"/>
      <c r="F31" s="35"/>
      <c r="G31" s="35"/>
      <c r="H31" s="36"/>
      <c r="I31" s="36"/>
      <c r="J31" s="35"/>
      <c r="K31" s="35"/>
      <c r="L31" s="36"/>
      <c r="M31" s="36"/>
      <c r="N31" s="37"/>
      <c r="O31" s="38"/>
      <c r="P31" s="125"/>
      <c r="Q31" s="129"/>
      <c r="R31" s="65"/>
      <c r="S31" s="130"/>
      <c r="T31" s="65"/>
      <c r="U31" s="41"/>
      <c r="V31" s="78"/>
    </row>
    <row r="32" spans="1:36" ht="13.2" x14ac:dyDescent="0.2">
      <c r="A32" s="104"/>
      <c r="B32" s="103"/>
      <c r="C32" s="103"/>
      <c r="D32" s="103"/>
      <c r="E32" s="103"/>
      <c r="F32" s="103"/>
      <c r="G32" s="103"/>
      <c r="H32" s="103"/>
      <c r="I32" s="103"/>
      <c r="J32" s="103"/>
      <c r="K32" s="103"/>
      <c r="L32" s="103"/>
      <c r="M32" s="103"/>
      <c r="N32" s="64"/>
      <c r="O32" s="64"/>
      <c r="P32" s="64"/>
      <c r="Q32" s="64"/>
      <c r="R32" s="64"/>
      <c r="S32" s="105"/>
      <c r="T32" s="58"/>
      <c r="U32" s="20"/>
    </row>
    <row r="33" spans="1:25" ht="18" customHeight="1" x14ac:dyDescent="0.2">
      <c r="A33" s="136" t="s">
        <v>368</v>
      </c>
      <c r="B33" s="103"/>
      <c r="C33" s="103"/>
      <c r="D33" s="103"/>
      <c r="E33" s="103"/>
      <c r="F33" s="103"/>
      <c r="G33" s="103"/>
      <c r="H33" s="103"/>
      <c r="I33" s="103"/>
      <c r="J33" s="103"/>
      <c r="K33" s="103"/>
      <c r="L33" s="103"/>
      <c r="M33" s="103"/>
      <c r="N33" s="64"/>
      <c r="O33" s="64"/>
      <c r="P33" s="64"/>
      <c r="Q33" s="64"/>
      <c r="R33" s="64"/>
      <c r="S33" s="105"/>
      <c r="T33" s="58"/>
      <c r="U33" s="20"/>
    </row>
    <row r="34" spans="1:25" ht="18" customHeight="1" x14ac:dyDescent="0.2">
      <c r="A34" s="106"/>
      <c r="B34" s="103"/>
      <c r="C34" s="103"/>
      <c r="D34" s="103"/>
      <c r="E34" s="103"/>
      <c r="F34" s="103"/>
      <c r="G34" s="103"/>
      <c r="H34" s="103"/>
      <c r="I34" s="103"/>
      <c r="J34" s="103"/>
      <c r="K34" s="103"/>
      <c r="L34" s="103"/>
      <c r="M34" s="103"/>
      <c r="N34" s="64"/>
      <c r="O34" s="64"/>
      <c r="P34" s="64"/>
      <c r="Q34" s="64"/>
      <c r="R34" s="64"/>
      <c r="S34" s="105"/>
      <c r="T34" s="58"/>
      <c r="U34" s="20"/>
    </row>
    <row r="35" spans="1:25" ht="18" customHeight="1" x14ac:dyDescent="0.2">
      <c r="A35" s="107"/>
      <c r="B35" s="103"/>
      <c r="C35" s="103"/>
      <c r="D35" s="103"/>
      <c r="E35" s="103"/>
      <c r="F35" s="103"/>
      <c r="G35" s="103"/>
      <c r="H35" s="103"/>
      <c r="I35" s="103"/>
      <c r="J35" s="103"/>
      <c r="K35" s="103"/>
      <c r="L35" s="103"/>
      <c r="M35" s="103"/>
      <c r="N35" s="64"/>
      <c r="O35" s="64"/>
      <c r="P35" s="64"/>
      <c r="Q35" s="64"/>
      <c r="R35" s="64"/>
      <c r="S35" s="105"/>
      <c r="T35" s="58"/>
      <c r="U35" s="20"/>
    </row>
    <row r="36" spans="1:25" ht="18" customHeight="1" x14ac:dyDescent="0.2">
      <c r="A36" s="104"/>
      <c r="B36" s="103"/>
      <c r="C36" s="103"/>
      <c r="D36" s="103"/>
      <c r="E36" s="103"/>
      <c r="F36" s="103"/>
      <c r="G36" s="103"/>
      <c r="H36" s="103"/>
      <c r="I36" s="103"/>
      <c r="J36" s="708"/>
      <c r="K36" s="708"/>
      <c r="L36" s="708"/>
      <c r="M36" s="708"/>
      <c r="N36" s="708"/>
      <c r="O36" s="708"/>
      <c r="P36" s="64"/>
      <c r="Q36" s="64"/>
      <c r="R36" s="64"/>
      <c r="S36" s="105"/>
      <c r="T36" s="58"/>
      <c r="U36" s="20"/>
      <c r="V36" s="78" t="s">
        <v>94</v>
      </c>
    </row>
    <row r="37" spans="1:25" ht="18.75" customHeight="1" x14ac:dyDescent="0.2">
      <c r="A37" s="107"/>
      <c r="B37" s="35"/>
      <c r="C37" s="35"/>
      <c r="D37" s="709" t="s">
        <v>95</v>
      </c>
      <c r="E37" s="709"/>
      <c r="F37" s="709"/>
      <c r="G37" s="709"/>
      <c r="H37" s="709"/>
      <c r="I37" s="108"/>
      <c r="J37" s="710"/>
      <c r="K37" s="710"/>
      <c r="L37" s="710"/>
      <c r="M37" s="710"/>
      <c r="N37" s="710"/>
      <c r="O37" s="710"/>
      <c r="P37" s="711"/>
      <c r="Q37" s="109" t="s">
        <v>96</v>
      </c>
      <c r="R37" s="110"/>
      <c r="S37" s="105"/>
      <c r="T37" s="58"/>
      <c r="U37" s="45"/>
      <c r="V37" s="701" t="s">
        <v>97</v>
      </c>
      <c r="W37" s="702"/>
      <c r="X37" s="702"/>
      <c r="Y37" s="702"/>
    </row>
    <row r="38" spans="1:25" ht="3.75" customHeight="1" x14ac:dyDescent="0.2">
      <c r="A38" s="111"/>
      <c r="B38" s="57"/>
      <c r="C38" s="57"/>
      <c r="D38" s="112"/>
      <c r="E38" s="112"/>
      <c r="F38" s="112"/>
      <c r="G38" s="112"/>
      <c r="H38" s="112"/>
      <c r="I38" s="112"/>
      <c r="J38" s="112"/>
      <c r="K38" s="112"/>
      <c r="L38" s="112"/>
      <c r="M38" s="112"/>
      <c r="N38" s="112"/>
      <c r="O38" s="112"/>
      <c r="P38" s="112"/>
      <c r="Q38" s="112"/>
      <c r="R38" s="64"/>
      <c r="S38" s="105"/>
      <c r="T38" s="58"/>
      <c r="U38" s="20"/>
    </row>
    <row r="39" spans="1:25" ht="12.75" customHeight="1" thickBot="1" x14ac:dyDescent="0.25">
      <c r="A39" s="113"/>
      <c r="B39" s="114"/>
      <c r="C39" s="114"/>
      <c r="D39" s="114"/>
      <c r="E39" s="114"/>
      <c r="F39" s="114"/>
      <c r="G39" s="114"/>
      <c r="H39" s="114"/>
      <c r="I39" s="114"/>
      <c r="J39" s="114"/>
      <c r="K39" s="114"/>
      <c r="L39" s="114"/>
      <c r="M39" s="114"/>
      <c r="N39" s="114"/>
      <c r="O39" s="114"/>
      <c r="P39" s="114"/>
      <c r="Q39" s="114"/>
      <c r="R39" s="114"/>
      <c r="S39" s="115"/>
      <c r="T39" s="16"/>
      <c r="U39" s="13"/>
    </row>
    <row r="41" spans="1:25" x14ac:dyDescent="0.2">
      <c r="A41" s="12" t="s">
        <v>369</v>
      </c>
    </row>
    <row r="42" spans="1:25" x14ac:dyDescent="0.2">
      <c r="A42" s="12" t="s">
        <v>230</v>
      </c>
    </row>
  </sheetData>
  <sheetProtection algorithmName="SHA-512" hashValue="gk6ncSFvFoFrSQFpT104cGXjHqbfqJUjxzIcbRn8+qoV1AChSvmBoP5jNkPoqBZFFvLYdh5GxyilrwPffRI9Sw==" saltValue="ZWXGDQmT28tu2/fjTPpstQ==" spinCount="100000" sheet="1" selectLockedCells="1"/>
  <mergeCells count="80">
    <mergeCell ref="A4:R4"/>
    <mergeCell ref="A5:B6"/>
    <mergeCell ref="C5:G5"/>
    <mergeCell ref="H5:K5"/>
    <mergeCell ref="L5:M5"/>
    <mergeCell ref="N5:S5"/>
    <mergeCell ref="C6:F6"/>
    <mergeCell ref="H6:I6"/>
    <mergeCell ref="J6:K6"/>
    <mergeCell ref="L6:M6"/>
    <mergeCell ref="N6:S6"/>
    <mergeCell ref="B1:P1"/>
    <mergeCell ref="A3:B3"/>
    <mergeCell ref="C3:D3"/>
    <mergeCell ref="E3:G3"/>
    <mergeCell ref="H3:K3"/>
    <mergeCell ref="L3:N3"/>
    <mergeCell ref="C7:S7"/>
    <mergeCell ref="A12:B13"/>
    <mergeCell ref="C12:I12"/>
    <mergeCell ref="J12:S13"/>
    <mergeCell ref="C13:I13"/>
    <mergeCell ref="A10:B11"/>
    <mergeCell ref="C10:I10"/>
    <mergeCell ref="J10:S11"/>
    <mergeCell ref="C11:I11"/>
    <mergeCell ref="I14:I16"/>
    <mergeCell ref="P16:R16"/>
    <mergeCell ref="A8:B8"/>
    <mergeCell ref="C8:S8"/>
    <mergeCell ref="C9:S9"/>
    <mergeCell ref="C14:C16"/>
    <mergeCell ref="E14:E16"/>
    <mergeCell ref="F14:G16"/>
    <mergeCell ref="S14:S16"/>
    <mergeCell ref="N14:O16"/>
    <mergeCell ref="M14:M16"/>
    <mergeCell ref="P15:R15"/>
    <mergeCell ref="S17:S19"/>
    <mergeCell ref="V37:Y37"/>
    <mergeCell ref="L28:M28"/>
    <mergeCell ref="N28:R28"/>
    <mergeCell ref="A29:R29"/>
    <mergeCell ref="J36:O36"/>
    <mergeCell ref="D37:H37"/>
    <mergeCell ref="J37:P37"/>
    <mergeCell ref="I17:I19"/>
    <mergeCell ref="P17:R17"/>
    <mergeCell ref="F17:G19"/>
    <mergeCell ref="E17:E19"/>
    <mergeCell ref="C17:C19"/>
    <mergeCell ref="A23:B23"/>
    <mergeCell ref="D23:S23"/>
    <mergeCell ref="A20:B21"/>
    <mergeCell ref="A22:B22"/>
    <mergeCell ref="A24:B24"/>
    <mergeCell ref="C24:S24"/>
    <mergeCell ref="A26:A27"/>
    <mergeCell ref="B26:B28"/>
    <mergeCell ref="L26:M27"/>
    <mergeCell ref="N26:R27"/>
    <mergeCell ref="C27:K27"/>
    <mergeCell ref="C28:E28"/>
    <mergeCell ref="F28:K28"/>
    <mergeCell ref="P18:R18"/>
    <mergeCell ref="K22:L22"/>
    <mergeCell ref="M22:S22"/>
    <mergeCell ref="D22:J22"/>
    <mergeCell ref="A14:B19"/>
    <mergeCell ref="P14:R14"/>
    <mergeCell ref="P19:R19"/>
    <mergeCell ref="N17:O19"/>
    <mergeCell ref="M17:M19"/>
    <mergeCell ref="J17:K19"/>
    <mergeCell ref="C20:H21"/>
    <mergeCell ref="I20:I21"/>
    <mergeCell ref="J20:L21"/>
    <mergeCell ref="M20:P21"/>
    <mergeCell ref="J14:K16"/>
    <mergeCell ref="Q20:S21"/>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Y41"/>
  <sheetViews>
    <sheetView showGridLines="0" view="pageBreakPreview" zoomScaleNormal="100" zoomScaleSheetLayoutView="100" workbookViewId="0">
      <selection activeCell="N14" sqref="N14:O14"/>
    </sheetView>
  </sheetViews>
  <sheetFormatPr defaultColWidth="8" defaultRowHeight="12" x14ac:dyDescent="0.2"/>
  <cols>
    <col min="1" max="1" width="5.6640625" style="12" customWidth="1"/>
    <col min="2" max="2" width="6.6640625" style="12" customWidth="1"/>
    <col min="3" max="4" width="9.44140625" style="12" customWidth="1"/>
    <col min="5" max="5" width="3.44140625" style="12" customWidth="1"/>
    <col min="6" max="6" width="5" style="12" customWidth="1"/>
    <col min="7" max="7" width="4.44140625" style="12" customWidth="1"/>
    <col min="8" max="8" width="9.44140625" style="12" customWidth="1"/>
    <col min="9" max="9" width="3.44140625" style="12" customWidth="1"/>
    <col min="10" max="10" width="5.6640625" style="12" customWidth="1"/>
    <col min="11" max="11" width="3.88671875" style="12" customWidth="1"/>
    <col min="12" max="12" width="9.44140625" style="12" customWidth="1"/>
    <col min="13" max="13" width="3.44140625" style="12" customWidth="1"/>
    <col min="14" max="14" width="5.6640625" style="12" customWidth="1"/>
    <col min="15" max="15" width="3.88671875" style="12" customWidth="1"/>
    <col min="16" max="17" width="3.44140625" style="12" customWidth="1"/>
    <col min="18" max="18" width="2.44140625" style="12" customWidth="1"/>
    <col min="19" max="19" width="3.44140625" style="12" customWidth="1"/>
    <col min="20" max="20" width="17.6640625" style="12" customWidth="1"/>
    <col min="21" max="21" width="10.77734375" style="12" customWidth="1"/>
    <col min="22" max="22" width="24.5546875" style="12" hidden="1" customWidth="1"/>
    <col min="23" max="23" width="25.6640625" style="12" hidden="1" customWidth="1"/>
    <col min="24" max="24" width="15" style="12" hidden="1" customWidth="1"/>
    <col min="25" max="25" width="13.88671875" style="12" customWidth="1"/>
    <col min="26" max="47" width="21.21875" style="12" customWidth="1"/>
    <col min="48" max="16384" width="8" style="12"/>
  </cols>
  <sheetData>
    <row r="1" spans="1:23" ht="46.5" customHeight="1" x14ac:dyDescent="0.2">
      <c r="A1" s="16"/>
      <c r="B1" s="771" t="s">
        <v>441</v>
      </c>
      <c r="C1" s="771"/>
      <c r="D1" s="771"/>
      <c r="E1" s="771"/>
      <c r="F1" s="771"/>
      <c r="G1" s="771"/>
      <c r="H1" s="771"/>
      <c r="I1" s="771"/>
      <c r="J1" s="771"/>
      <c r="K1" s="771"/>
      <c r="L1" s="771"/>
      <c r="M1" s="771"/>
      <c r="N1" s="771"/>
      <c r="O1" s="771"/>
      <c r="P1" s="771"/>
      <c r="Q1" s="17"/>
      <c r="R1" s="17"/>
      <c r="S1" s="17"/>
      <c r="T1" s="17"/>
      <c r="U1" s="18"/>
    </row>
    <row r="2" spans="1:23" ht="7.5" customHeight="1" thickBot="1" x14ac:dyDescent="0.25">
      <c r="A2" s="16"/>
      <c r="B2" s="16"/>
      <c r="C2" s="16"/>
      <c r="D2" s="16"/>
      <c r="E2" s="16"/>
      <c r="F2" s="16"/>
      <c r="G2" s="16"/>
      <c r="H2" s="16"/>
      <c r="I2" s="16"/>
      <c r="J2" s="16"/>
      <c r="K2" s="16"/>
      <c r="L2" s="16"/>
      <c r="M2" s="16"/>
      <c r="N2" s="16"/>
      <c r="O2" s="16"/>
      <c r="P2" s="16"/>
      <c r="Q2" s="16"/>
      <c r="R2" s="16"/>
      <c r="S2" s="16"/>
      <c r="T2" s="16"/>
      <c r="U2" s="13"/>
    </row>
    <row r="3" spans="1:23" ht="30" customHeight="1" x14ac:dyDescent="0.2">
      <c r="A3" s="631" t="s">
        <v>135</v>
      </c>
      <c r="B3" s="632"/>
      <c r="C3" s="640">
        <f>データシート!C3</f>
        <v>0</v>
      </c>
      <c r="D3" s="641"/>
      <c r="E3" s="636" t="s">
        <v>136</v>
      </c>
      <c r="F3" s="636"/>
      <c r="G3" s="637"/>
      <c r="H3" s="638" t="s">
        <v>134</v>
      </c>
      <c r="I3" s="639"/>
      <c r="J3" s="639"/>
      <c r="K3" s="632"/>
      <c r="L3" s="640">
        <f>データシート!B3</f>
        <v>0</v>
      </c>
      <c r="M3" s="641"/>
      <c r="N3" s="641"/>
      <c r="O3" s="131" t="s">
        <v>329</v>
      </c>
      <c r="P3" s="131"/>
      <c r="Q3" s="131"/>
      <c r="R3" s="131"/>
      <c r="S3" s="132"/>
      <c r="T3" s="57"/>
      <c r="U3" s="19"/>
      <c r="V3" s="12" t="str">
        <f>CONCATENATE(L3)</f>
        <v>0</v>
      </c>
      <c r="W3" s="12" t="e">
        <f>VLOOKUP(V3,$V$8:$W$10,2,FALSE)</f>
        <v>#N/A</v>
      </c>
    </row>
    <row r="4" spans="1:23" ht="2.25" customHeight="1" x14ac:dyDescent="0.2">
      <c r="A4" s="596"/>
      <c r="B4" s="597"/>
      <c r="C4" s="597"/>
      <c r="D4" s="597"/>
      <c r="E4" s="597"/>
      <c r="F4" s="597"/>
      <c r="G4" s="597"/>
      <c r="H4" s="597"/>
      <c r="I4" s="597"/>
      <c r="J4" s="597"/>
      <c r="K4" s="597"/>
      <c r="L4" s="597"/>
      <c r="M4" s="597"/>
      <c r="N4" s="597"/>
      <c r="O4" s="597"/>
      <c r="P4" s="597"/>
      <c r="Q4" s="597"/>
      <c r="R4" s="597"/>
      <c r="S4" s="43"/>
      <c r="T4" s="58"/>
      <c r="U4" s="20"/>
    </row>
    <row r="5" spans="1:23" ht="19.5" customHeight="1" x14ac:dyDescent="0.2">
      <c r="A5" s="622" t="s">
        <v>9</v>
      </c>
      <c r="B5" s="768"/>
      <c r="C5" s="598">
        <f>データシート!$E$3</f>
        <v>0</v>
      </c>
      <c r="D5" s="599"/>
      <c r="E5" s="599"/>
      <c r="F5" s="599"/>
      <c r="G5" s="599"/>
      <c r="H5" s="599"/>
      <c r="I5" s="599"/>
      <c r="J5" s="599"/>
      <c r="K5" s="599"/>
      <c r="L5" s="599"/>
      <c r="M5" s="599"/>
      <c r="N5" s="599"/>
      <c r="O5" s="599"/>
      <c r="P5" s="599"/>
      <c r="Q5" s="599"/>
      <c r="R5" s="599"/>
      <c r="S5" s="760"/>
      <c r="T5" s="59"/>
      <c r="U5" s="23"/>
    </row>
    <row r="6" spans="1:23" ht="45" customHeight="1" x14ac:dyDescent="0.2">
      <c r="A6" s="769"/>
      <c r="B6" s="770"/>
      <c r="C6" s="761">
        <f>データシート!D3</f>
        <v>0</v>
      </c>
      <c r="D6" s="762"/>
      <c r="E6" s="762"/>
      <c r="F6" s="762"/>
      <c r="G6" s="762"/>
      <c r="H6" s="762"/>
      <c r="I6" s="762"/>
      <c r="J6" s="762"/>
      <c r="K6" s="762"/>
      <c r="L6" s="762"/>
      <c r="M6" s="762"/>
      <c r="N6" s="762"/>
      <c r="O6" s="762"/>
      <c r="P6" s="762"/>
      <c r="Q6" s="762"/>
      <c r="R6" s="762"/>
      <c r="S6" s="763"/>
      <c r="T6" s="58"/>
      <c r="U6" s="20"/>
    </row>
    <row r="7" spans="1:23" ht="2.25" customHeight="1" x14ac:dyDescent="0.2">
      <c r="A7" s="596"/>
      <c r="B7" s="597"/>
      <c r="C7" s="597"/>
      <c r="D7" s="597"/>
      <c r="E7" s="597"/>
      <c r="F7" s="597"/>
      <c r="G7" s="597"/>
      <c r="H7" s="597"/>
      <c r="I7" s="597"/>
      <c r="J7" s="597"/>
      <c r="K7" s="597"/>
      <c r="L7" s="597"/>
      <c r="M7" s="597"/>
      <c r="N7" s="597"/>
      <c r="O7" s="597"/>
      <c r="P7" s="597"/>
      <c r="Q7" s="597"/>
      <c r="R7" s="597"/>
      <c r="S7" s="43"/>
      <c r="T7" s="58"/>
      <c r="U7" s="20"/>
    </row>
    <row r="8" spans="1:23" ht="39.9" customHeight="1" x14ac:dyDescent="0.2">
      <c r="A8" s="764" t="s">
        <v>75</v>
      </c>
      <c r="B8" s="765"/>
      <c r="C8" s="137" t="s">
        <v>76</v>
      </c>
      <c r="D8" s="227" t="str">
        <f>IF(L3="職場・一般","12，000",IF(L3="大学","12，000",IF(L3="小学生","8，000","10，000")))</f>
        <v>10，000</v>
      </c>
      <c r="E8" s="140"/>
      <c r="F8" s="766" t="s">
        <v>77</v>
      </c>
      <c r="G8" s="766"/>
      <c r="H8" s="141">
        <f>COUNTA(記入シート!F31:Q31)</f>
        <v>0</v>
      </c>
      <c r="I8" s="141"/>
      <c r="J8" s="767" t="s">
        <v>78</v>
      </c>
      <c r="K8" s="767"/>
      <c r="L8" s="141" t="s">
        <v>79</v>
      </c>
      <c r="M8" s="141"/>
      <c r="N8" s="758">
        <f>D8*H8</f>
        <v>0</v>
      </c>
      <c r="O8" s="758"/>
      <c r="P8" s="759" t="s">
        <v>80</v>
      </c>
      <c r="Q8" s="759"/>
      <c r="R8" s="759"/>
      <c r="S8" s="142"/>
      <c r="T8" s="63"/>
      <c r="U8" s="30"/>
      <c r="V8" s="12" t="s">
        <v>417</v>
      </c>
      <c r="W8" s="12">
        <v>700</v>
      </c>
    </row>
    <row r="9" spans="1:23" ht="39.9" customHeight="1" thickBot="1" x14ac:dyDescent="0.25">
      <c r="A9" s="796" t="s">
        <v>81</v>
      </c>
      <c r="B9" s="797"/>
      <c r="C9" s="138" t="s">
        <v>82</v>
      </c>
      <c r="D9" s="228" t="str">
        <f>IF(L3="職場・一般","2，000",IF(L3="大学","1，800",IF(L3="高等学校","1，600",IF(L3="小学生","1，200","1，400"))))</f>
        <v>1，400</v>
      </c>
      <c r="E9" s="229"/>
      <c r="F9" s="799" t="s">
        <v>77</v>
      </c>
      <c r="G9" s="799"/>
      <c r="H9" s="215">
        <f>記入シート!F16</f>
        <v>0</v>
      </c>
      <c r="I9" s="230"/>
      <c r="J9" s="800" t="s">
        <v>83</v>
      </c>
      <c r="K9" s="800"/>
      <c r="L9" s="230" t="s">
        <v>79</v>
      </c>
      <c r="M9" s="230"/>
      <c r="N9" s="798">
        <f>D9*H9</f>
        <v>0</v>
      </c>
      <c r="O9" s="798"/>
      <c r="P9" s="772" t="s">
        <v>80</v>
      </c>
      <c r="Q9" s="772"/>
      <c r="R9" s="772"/>
      <c r="S9" s="231"/>
      <c r="T9" s="63"/>
      <c r="U9" s="30"/>
      <c r="V9" s="12" t="s">
        <v>418</v>
      </c>
      <c r="W9" s="214">
        <v>1200</v>
      </c>
    </row>
    <row r="10" spans="1:23" ht="39.9" customHeight="1" thickBot="1" x14ac:dyDescent="0.25">
      <c r="A10" s="805" t="s">
        <v>429</v>
      </c>
      <c r="B10" s="806"/>
      <c r="C10" s="807"/>
      <c r="D10" s="223" t="str">
        <f>IF(L3="職場・一般","700",IF(L3="大学","700",IF(L3="小学生","700","700")))</f>
        <v>700</v>
      </c>
      <c r="E10" s="224"/>
      <c r="F10" s="808" t="s">
        <v>77</v>
      </c>
      <c r="G10" s="808"/>
      <c r="H10" s="889"/>
      <c r="I10" s="225"/>
      <c r="J10" s="809" t="s">
        <v>432</v>
      </c>
      <c r="K10" s="809"/>
      <c r="L10" s="225" t="s">
        <v>79</v>
      </c>
      <c r="M10" s="225"/>
      <c r="N10" s="810">
        <f>D10*H10</f>
        <v>0</v>
      </c>
      <c r="O10" s="810"/>
      <c r="P10" s="821" t="s">
        <v>80</v>
      </c>
      <c r="Q10" s="821"/>
      <c r="R10" s="821"/>
      <c r="S10" s="226"/>
      <c r="T10" s="826" t="s">
        <v>416</v>
      </c>
      <c r="U10" s="827"/>
      <c r="V10" s="12" t="s">
        <v>419</v>
      </c>
      <c r="W10" s="214">
        <v>1200</v>
      </c>
    </row>
    <row r="11" spans="1:23" ht="39.9" customHeight="1" thickBot="1" x14ac:dyDescent="0.25">
      <c r="A11" s="803" t="s">
        <v>430</v>
      </c>
      <c r="B11" s="783"/>
      <c r="C11" s="804"/>
      <c r="D11" s="232">
        <v>1200</v>
      </c>
      <c r="E11" s="233"/>
      <c r="F11" s="799" t="s">
        <v>77</v>
      </c>
      <c r="G11" s="799"/>
      <c r="H11" s="889"/>
      <c r="I11" s="230"/>
      <c r="J11" s="800" t="s">
        <v>83</v>
      </c>
      <c r="K11" s="800"/>
      <c r="L11" s="230" t="s">
        <v>79</v>
      </c>
      <c r="M11" s="230"/>
      <c r="N11" s="798">
        <f>D11*H11</f>
        <v>0</v>
      </c>
      <c r="O11" s="798"/>
      <c r="P11" s="829" t="s">
        <v>80</v>
      </c>
      <c r="Q11" s="829"/>
      <c r="R11" s="829"/>
      <c r="S11" s="231"/>
      <c r="T11" s="824" t="s">
        <v>428</v>
      </c>
      <c r="U11" s="825"/>
    </row>
    <row r="12" spans="1:23" ht="39.9" customHeight="1" thickBot="1" x14ac:dyDescent="0.25">
      <c r="A12" s="834" t="s">
        <v>458</v>
      </c>
      <c r="B12" s="835"/>
      <c r="C12" s="836"/>
      <c r="D12" s="234">
        <v>500</v>
      </c>
      <c r="E12" s="235"/>
      <c r="F12" s="617" t="s">
        <v>77</v>
      </c>
      <c r="G12" s="617"/>
      <c r="H12" s="889"/>
      <c r="I12" s="222"/>
      <c r="J12" s="802" t="s">
        <v>431</v>
      </c>
      <c r="K12" s="802"/>
      <c r="L12" s="222" t="s">
        <v>79</v>
      </c>
      <c r="M12" s="222"/>
      <c r="N12" s="828">
        <f>D12*H12</f>
        <v>0</v>
      </c>
      <c r="O12" s="828"/>
      <c r="P12" s="780" t="s">
        <v>80</v>
      </c>
      <c r="Q12" s="780"/>
      <c r="R12" s="780"/>
      <c r="S12" s="236"/>
      <c r="T12" s="824" t="s">
        <v>428</v>
      </c>
      <c r="U12" s="825"/>
    </row>
    <row r="13" spans="1:23" ht="39.9" customHeight="1" thickBot="1" x14ac:dyDescent="0.25">
      <c r="A13" s="779" t="s">
        <v>84</v>
      </c>
      <c r="B13" s="687"/>
      <c r="C13" s="736"/>
      <c r="D13" s="813" t="s">
        <v>472</v>
      </c>
      <c r="E13" s="666"/>
      <c r="F13" s="666"/>
      <c r="G13" s="666"/>
      <c r="H13" s="666"/>
      <c r="I13" s="666"/>
      <c r="J13" s="666"/>
      <c r="K13" s="666"/>
      <c r="L13" s="666"/>
      <c r="M13" s="667"/>
      <c r="N13" s="887">
        <v>0</v>
      </c>
      <c r="O13" s="888"/>
      <c r="P13" s="780" t="s">
        <v>80</v>
      </c>
      <c r="Q13" s="780"/>
      <c r="R13" s="780"/>
      <c r="S13" s="236"/>
      <c r="T13" s="63"/>
      <c r="U13" s="30"/>
    </row>
    <row r="14" spans="1:23" ht="39.9" customHeight="1" thickBot="1" x14ac:dyDescent="0.25">
      <c r="A14" s="781" t="s">
        <v>85</v>
      </c>
      <c r="B14" s="687"/>
      <c r="C14" s="736"/>
      <c r="D14" s="782" t="s">
        <v>473</v>
      </c>
      <c r="E14" s="783"/>
      <c r="F14" s="783"/>
      <c r="G14" s="783"/>
      <c r="H14" s="783"/>
      <c r="I14" s="783"/>
      <c r="J14" s="783"/>
      <c r="K14" s="783"/>
      <c r="L14" s="783"/>
      <c r="M14" s="237"/>
      <c r="N14" s="784">
        <f>N8+N9+N13+N10+N11+N12</f>
        <v>0</v>
      </c>
      <c r="O14" s="785"/>
      <c r="P14" s="772" t="s">
        <v>80</v>
      </c>
      <c r="Q14" s="772"/>
      <c r="R14" s="772"/>
      <c r="S14" s="143"/>
      <c r="T14" s="63"/>
      <c r="U14" s="30"/>
    </row>
    <row r="15" spans="1:23" ht="39.9" hidden="1" customHeight="1" x14ac:dyDescent="0.2">
      <c r="A15" s="781" t="s">
        <v>141</v>
      </c>
      <c r="B15" s="687"/>
      <c r="C15" s="736"/>
      <c r="D15" s="811" t="s">
        <v>191</v>
      </c>
      <c r="E15" s="812"/>
      <c r="F15" s="812"/>
      <c r="G15" s="146" t="str">
        <f>IF(データシート!BG3=0,"使用しない",データシート!BG3&amp;"台")</f>
        <v>使用しない</v>
      </c>
      <c r="H15" s="144"/>
      <c r="I15" s="144"/>
      <c r="J15" s="144"/>
      <c r="K15" s="617" t="s">
        <v>143</v>
      </c>
      <c r="L15" s="617"/>
      <c r="M15" s="144" t="str">
        <f>IF(データシート!BH3=0,"特記なし",データシート!BH3&amp;"台")</f>
        <v>特記なし</v>
      </c>
      <c r="N15" s="144"/>
      <c r="O15" s="144"/>
      <c r="P15" s="144"/>
      <c r="Q15" s="144"/>
      <c r="R15" s="144"/>
      <c r="S15" s="145"/>
      <c r="T15" s="58"/>
      <c r="U15" s="20"/>
    </row>
    <row r="16" spans="1:23" ht="39.9" hidden="1" customHeight="1" x14ac:dyDescent="0.2">
      <c r="A16" s="781" t="s">
        <v>144</v>
      </c>
      <c r="B16" s="687"/>
      <c r="C16" s="736"/>
      <c r="D16" s="801" t="s">
        <v>192</v>
      </c>
      <c r="E16" s="802"/>
      <c r="F16" s="147"/>
      <c r="G16" s="144" t="str">
        <f>IF(データシート!BI3=0,"使用しない",データシート!BI3&amp;"台")</f>
        <v>使用しない</v>
      </c>
      <c r="H16" s="144"/>
      <c r="I16" s="144"/>
      <c r="J16" s="144"/>
      <c r="K16" s="617" t="s">
        <v>143</v>
      </c>
      <c r="L16" s="617"/>
      <c r="M16" s="144" t="str">
        <f>IF(データシート!BJ3=0,"特記なし",データシート!BJ3&amp;"台")</f>
        <v>特記なし</v>
      </c>
      <c r="N16" s="144"/>
      <c r="O16" s="144"/>
      <c r="P16" s="144"/>
      <c r="Q16" s="144"/>
      <c r="R16" s="144"/>
      <c r="S16" s="145"/>
      <c r="T16" s="58"/>
      <c r="U16" s="20"/>
    </row>
    <row r="17" spans="1:25" ht="39.9" hidden="1" customHeight="1" x14ac:dyDescent="0.2">
      <c r="A17" s="781" t="s">
        <v>338</v>
      </c>
      <c r="B17" s="687"/>
      <c r="C17" s="736"/>
      <c r="D17" s="189" t="s">
        <v>349</v>
      </c>
      <c r="E17" s="822">
        <f>データシート!BL3</f>
        <v>0</v>
      </c>
      <c r="F17" s="822"/>
      <c r="G17" s="833"/>
      <c r="H17" s="189" t="s">
        <v>350</v>
      </c>
      <c r="I17" s="822">
        <f>データシート!BL6</f>
        <v>0</v>
      </c>
      <c r="J17" s="822"/>
      <c r="K17" s="823"/>
      <c r="L17" s="190" t="s">
        <v>351</v>
      </c>
      <c r="M17" s="822">
        <f>データシート!BL9</f>
        <v>0</v>
      </c>
      <c r="N17" s="822"/>
      <c r="O17" s="823"/>
      <c r="P17" s="830"/>
      <c r="Q17" s="831"/>
      <c r="R17" s="831"/>
      <c r="S17" s="832"/>
      <c r="T17" s="58"/>
      <c r="U17" s="20"/>
    </row>
    <row r="18" spans="1:25" ht="2.25" hidden="1" customHeight="1" x14ac:dyDescent="0.2">
      <c r="A18" s="128"/>
      <c r="B18" s="73"/>
      <c r="C18" s="73"/>
      <c r="D18" s="58"/>
      <c r="E18" s="58"/>
      <c r="F18" s="58"/>
      <c r="G18" s="58"/>
      <c r="H18" s="58"/>
      <c r="I18" s="58"/>
      <c r="J18" s="58"/>
      <c r="K18" s="58"/>
      <c r="L18" s="58"/>
      <c r="M18" s="58"/>
      <c r="N18" s="58"/>
      <c r="O18" s="58"/>
      <c r="P18" s="58"/>
      <c r="Q18" s="58"/>
      <c r="R18" s="58"/>
      <c r="S18" s="43"/>
      <c r="T18" s="58"/>
      <c r="U18" s="20"/>
    </row>
    <row r="19" spans="1:25" ht="20.100000000000001" hidden="1" customHeight="1" x14ac:dyDescent="0.2">
      <c r="A19" s="786" t="s">
        <v>86</v>
      </c>
      <c r="B19" s="788" t="s">
        <v>16</v>
      </c>
      <c r="C19" s="96" t="s">
        <v>87</v>
      </c>
      <c r="D19" s="682">
        <f>データシート!BC3</f>
        <v>0</v>
      </c>
      <c r="E19" s="682"/>
      <c r="F19" s="682"/>
      <c r="G19" s="97"/>
      <c r="H19" s="97"/>
      <c r="I19" s="97"/>
      <c r="J19" s="97"/>
      <c r="K19" s="98"/>
      <c r="L19" s="791" t="s">
        <v>48</v>
      </c>
      <c r="M19" s="792"/>
      <c r="N19" s="773">
        <f>データシート!$BA$3</f>
        <v>0</v>
      </c>
      <c r="O19" s="774"/>
      <c r="P19" s="774"/>
      <c r="Q19" s="774"/>
      <c r="R19" s="774"/>
      <c r="S19" s="775"/>
      <c r="T19" s="64"/>
      <c r="U19" s="31"/>
    </row>
    <row r="20" spans="1:25" ht="20.100000000000001" hidden="1" customHeight="1" x14ac:dyDescent="0.2">
      <c r="A20" s="787"/>
      <c r="B20" s="789"/>
      <c r="C20" s="737">
        <f>データシート!BD3</f>
        <v>0</v>
      </c>
      <c r="D20" s="738"/>
      <c r="E20" s="738"/>
      <c r="F20" s="738"/>
      <c r="G20" s="738"/>
      <c r="H20" s="738"/>
      <c r="I20" s="738"/>
      <c r="J20" s="738"/>
      <c r="K20" s="739"/>
      <c r="L20" s="793"/>
      <c r="M20" s="794"/>
      <c r="N20" s="776"/>
      <c r="O20" s="777"/>
      <c r="P20" s="777"/>
      <c r="Q20" s="777"/>
      <c r="R20" s="777"/>
      <c r="S20" s="778"/>
      <c r="T20" s="64"/>
      <c r="U20" s="31"/>
    </row>
    <row r="21" spans="1:25" ht="39.9" hidden="1" customHeight="1" x14ac:dyDescent="0.2">
      <c r="A21" s="139" t="s">
        <v>88</v>
      </c>
      <c r="B21" s="790"/>
      <c r="C21" s="695" t="s">
        <v>199</v>
      </c>
      <c r="D21" s="696"/>
      <c r="E21" s="696"/>
      <c r="F21" s="697">
        <f>データシート!BE3</f>
        <v>0</v>
      </c>
      <c r="G21" s="697"/>
      <c r="H21" s="697"/>
      <c r="I21" s="697"/>
      <c r="J21" s="697"/>
      <c r="K21" s="698"/>
      <c r="L21" s="795" t="s">
        <v>89</v>
      </c>
      <c r="M21" s="700"/>
      <c r="N21" s="616">
        <f>データシート!$BB$3</f>
        <v>0</v>
      </c>
      <c r="O21" s="617"/>
      <c r="P21" s="617"/>
      <c r="Q21" s="617"/>
      <c r="R21" s="617"/>
      <c r="S21" s="618"/>
      <c r="T21" s="64"/>
      <c r="U21" s="31"/>
    </row>
    <row r="22" spans="1:25" ht="2.25" hidden="1" customHeight="1" x14ac:dyDescent="0.2">
      <c r="A22" s="596"/>
      <c r="B22" s="597"/>
      <c r="C22" s="597"/>
      <c r="D22" s="597"/>
      <c r="E22" s="597"/>
      <c r="F22" s="597"/>
      <c r="G22" s="597"/>
      <c r="H22" s="597"/>
      <c r="I22" s="597"/>
      <c r="J22" s="597"/>
      <c r="K22" s="597"/>
      <c r="L22" s="597"/>
      <c r="M22" s="597"/>
      <c r="N22" s="597"/>
      <c r="O22" s="597"/>
      <c r="P22" s="597"/>
      <c r="Q22" s="597"/>
      <c r="R22" s="597"/>
      <c r="S22" s="43"/>
      <c r="T22" s="58"/>
      <c r="U22" s="20"/>
    </row>
    <row r="23" spans="1:25" ht="18.75" hidden="1" customHeight="1" x14ac:dyDescent="0.2">
      <c r="A23" s="33" t="s">
        <v>371</v>
      </c>
      <c r="B23" s="34"/>
      <c r="C23" s="34"/>
      <c r="D23" s="34"/>
      <c r="E23" s="56"/>
      <c r="F23" s="35"/>
      <c r="G23" s="35"/>
      <c r="H23" s="36"/>
      <c r="I23" s="36"/>
      <c r="J23" s="35"/>
      <c r="K23" s="35"/>
      <c r="L23" s="36"/>
      <c r="M23" s="36"/>
      <c r="N23" s="37"/>
      <c r="O23" s="38"/>
      <c r="P23" s="39"/>
      <c r="Q23" s="40"/>
      <c r="R23" s="66"/>
      <c r="S23" s="71"/>
      <c r="T23" s="65"/>
      <c r="U23" s="41"/>
      <c r="V23" s="78"/>
    </row>
    <row r="24" spans="1:25" hidden="1" x14ac:dyDescent="0.2">
      <c r="A24" s="42"/>
      <c r="B24" s="56"/>
      <c r="C24" s="56"/>
      <c r="D24" s="56"/>
      <c r="E24" s="56"/>
      <c r="F24" s="56"/>
      <c r="G24" s="56"/>
      <c r="H24" s="56"/>
      <c r="I24" s="56"/>
      <c r="J24" s="56"/>
      <c r="K24" s="56"/>
      <c r="L24" s="56"/>
      <c r="M24" s="56"/>
      <c r="N24" s="58"/>
      <c r="O24" s="58"/>
      <c r="P24" s="58"/>
      <c r="Q24" s="58"/>
      <c r="R24" s="58"/>
      <c r="S24" s="43"/>
      <c r="T24" s="58"/>
      <c r="U24" s="20"/>
    </row>
    <row r="25" spans="1:25" ht="18.75" hidden="1" customHeight="1" x14ac:dyDescent="0.2">
      <c r="A25" s="44"/>
      <c r="B25" s="119"/>
      <c r="C25" s="119"/>
      <c r="D25" s="818"/>
      <c r="E25" s="818"/>
      <c r="F25" s="818"/>
      <c r="G25" s="818"/>
      <c r="H25" s="818"/>
      <c r="I25" s="127"/>
      <c r="J25" s="710"/>
      <c r="K25" s="710"/>
      <c r="L25" s="710"/>
      <c r="M25" s="710"/>
      <c r="N25" s="710"/>
      <c r="O25" s="710"/>
      <c r="P25" s="710"/>
      <c r="Q25" s="58"/>
      <c r="R25" s="58"/>
      <c r="S25" s="43"/>
      <c r="T25" s="58"/>
      <c r="U25" s="20"/>
      <c r="V25" s="701"/>
      <c r="W25" s="702"/>
      <c r="X25" s="702"/>
      <c r="Y25" s="702"/>
    </row>
    <row r="26" spans="1:25" ht="3.75" hidden="1" customHeight="1" x14ac:dyDescent="0.2">
      <c r="A26" s="46"/>
      <c r="B26" s="16"/>
      <c r="C26" s="16"/>
      <c r="D26" s="16"/>
      <c r="E26" s="16"/>
      <c r="F26" s="16"/>
      <c r="G26" s="16"/>
      <c r="H26" s="16"/>
      <c r="I26" s="16"/>
      <c r="J26" s="16"/>
      <c r="K26" s="16"/>
      <c r="L26" s="16"/>
      <c r="M26" s="16"/>
      <c r="N26" s="16"/>
      <c r="O26" s="16"/>
      <c r="P26" s="16"/>
      <c r="Q26" s="16"/>
      <c r="R26" s="58"/>
      <c r="S26" s="43"/>
      <c r="T26" s="58"/>
      <c r="U26" s="20"/>
    </row>
    <row r="27" spans="1:25" ht="12.75" hidden="1" customHeight="1" x14ac:dyDescent="0.2">
      <c r="A27" s="46"/>
      <c r="B27" s="16"/>
      <c r="C27" s="16"/>
      <c r="D27" s="16"/>
      <c r="E27" s="16"/>
      <c r="F27" s="16"/>
      <c r="G27" s="16"/>
      <c r="H27" s="16"/>
      <c r="I27" s="16"/>
      <c r="J27" s="16"/>
      <c r="K27" s="16"/>
      <c r="L27" s="120" t="s">
        <v>299</v>
      </c>
      <c r="M27" s="16">
        <v>5</v>
      </c>
      <c r="N27" s="58" t="s">
        <v>185</v>
      </c>
      <c r="O27" s="16"/>
      <c r="P27" s="16" t="s">
        <v>186</v>
      </c>
      <c r="Q27" s="16"/>
      <c r="R27" s="16" t="s">
        <v>187</v>
      </c>
      <c r="S27" s="116"/>
      <c r="T27" s="78" t="s">
        <v>93</v>
      </c>
      <c r="U27" s="13"/>
      <c r="V27" s="78"/>
    </row>
    <row r="28" spans="1:25" hidden="1" x14ac:dyDescent="0.2">
      <c r="A28" s="117"/>
      <c r="S28" s="118"/>
    </row>
    <row r="29" spans="1:25" hidden="1" x14ac:dyDescent="0.2">
      <c r="A29" s="117"/>
      <c r="S29" s="118"/>
    </row>
    <row r="30" spans="1:25" ht="19.2" hidden="1" x14ac:dyDescent="0.2">
      <c r="A30" s="837" t="s">
        <v>370</v>
      </c>
      <c r="B30" s="838"/>
      <c r="C30" s="838"/>
      <c r="D30" s="838"/>
      <c r="E30" s="238" t="s">
        <v>433</v>
      </c>
      <c r="J30" s="121"/>
      <c r="K30" s="122"/>
      <c r="L30" s="122"/>
      <c r="M30" s="122"/>
      <c r="N30" s="121"/>
      <c r="O30" s="122"/>
      <c r="P30" s="122"/>
      <c r="S30" s="118"/>
    </row>
    <row r="31" spans="1:25" hidden="1" x14ac:dyDescent="0.2">
      <c r="A31" s="117"/>
      <c r="S31" s="118"/>
    </row>
    <row r="32" spans="1:25" hidden="1" x14ac:dyDescent="0.2">
      <c r="A32" s="117"/>
      <c r="C32" s="16"/>
      <c r="I32" s="12" t="s">
        <v>372</v>
      </c>
      <c r="S32" s="118"/>
    </row>
    <row r="33" spans="1:25" hidden="1" x14ac:dyDescent="0.2">
      <c r="A33" s="117"/>
      <c r="C33" s="16"/>
      <c r="S33" s="118"/>
    </row>
    <row r="34" spans="1:25" hidden="1" x14ac:dyDescent="0.2">
      <c r="A34" s="117"/>
      <c r="I34" s="12" t="s">
        <v>188</v>
      </c>
      <c r="S34" s="118"/>
    </row>
    <row r="35" spans="1:25" ht="13.5" hidden="1" customHeight="1" x14ac:dyDescent="0.2">
      <c r="A35" s="117"/>
      <c r="I35" s="819"/>
      <c r="J35" s="819"/>
      <c r="K35" s="819"/>
      <c r="L35" s="819"/>
      <c r="M35" s="819"/>
      <c r="N35" s="819"/>
      <c r="O35" s="819"/>
      <c r="P35" s="819"/>
      <c r="Q35" s="124"/>
      <c r="R35" s="124"/>
      <c r="S35" s="118"/>
      <c r="V35" s="78"/>
    </row>
    <row r="36" spans="1:25" ht="13.5" hidden="1" customHeight="1" x14ac:dyDescent="0.2">
      <c r="A36" s="117"/>
      <c r="I36" s="819"/>
      <c r="J36" s="819"/>
      <c r="K36" s="819"/>
      <c r="L36" s="819"/>
      <c r="M36" s="819"/>
      <c r="N36" s="819"/>
      <c r="O36" s="819"/>
      <c r="P36" s="819"/>
      <c r="Q36" s="814" t="s">
        <v>189</v>
      </c>
      <c r="R36" s="815"/>
      <c r="S36" s="118"/>
      <c r="T36" s="78" t="s">
        <v>332</v>
      </c>
      <c r="V36" s="701"/>
      <c r="W36" s="702"/>
      <c r="X36" s="702"/>
      <c r="Y36" s="702"/>
    </row>
    <row r="37" spans="1:25" ht="13.5" hidden="1" customHeight="1" x14ac:dyDescent="0.2">
      <c r="A37" s="117"/>
      <c r="I37" s="819"/>
      <c r="J37" s="819"/>
      <c r="K37" s="819"/>
      <c r="L37" s="819"/>
      <c r="M37" s="819"/>
      <c r="N37" s="819"/>
      <c r="O37" s="819"/>
      <c r="P37" s="819"/>
      <c r="Q37" s="816"/>
      <c r="R37" s="817"/>
      <c r="S37" s="118"/>
      <c r="T37" s="701" t="s">
        <v>333</v>
      </c>
      <c r="U37" s="702"/>
      <c r="V37" s="702"/>
      <c r="W37" s="702"/>
    </row>
    <row r="38" spans="1:25" ht="5.25" hidden="1" customHeight="1" x14ac:dyDescent="0.2">
      <c r="A38" s="117"/>
      <c r="I38" s="820"/>
      <c r="J38" s="820"/>
      <c r="K38" s="820"/>
      <c r="L38" s="820"/>
      <c r="M38" s="820"/>
      <c r="N38" s="820"/>
      <c r="O38" s="820"/>
      <c r="P38" s="820"/>
      <c r="Q38" s="123"/>
      <c r="R38" s="123"/>
      <c r="S38" s="118"/>
    </row>
    <row r="39" spans="1:25" hidden="1" x14ac:dyDescent="0.2">
      <c r="A39" s="117"/>
      <c r="S39" s="118"/>
    </row>
    <row r="40" spans="1:25" ht="12.6" hidden="1" thickBot="1" x14ac:dyDescent="0.25">
      <c r="A40" s="117"/>
      <c r="S40" s="118"/>
    </row>
    <row r="41" spans="1:25" x14ac:dyDescent="0.2">
      <c r="A41" s="184"/>
      <c r="B41" s="184"/>
      <c r="C41" s="184"/>
      <c r="D41" s="184"/>
      <c r="E41" s="184"/>
      <c r="F41" s="184"/>
      <c r="G41" s="184"/>
      <c r="H41" s="184"/>
      <c r="I41" s="184"/>
      <c r="J41" s="184"/>
      <c r="K41" s="184"/>
      <c r="L41" s="184"/>
      <c r="M41" s="184"/>
      <c r="N41" s="184"/>
      <c r="O41" s="184"/>
      <c r="P41" s="184"/>
      <c r="Q41" s="184"/>
      <c r="R41" s="184"/>
      <c r="S41" s="184"/>
    </row>
  </sheetData>
  <sheetProtection algorithmName="SHA-512" hashValue="5f3Zi/dHqBjc95wKtI8kUTETES3rffg6kClzg9l+CW3AFZz7tWzMeYGKF4rhhmxPrOQ7zDzVqJ2o5TBYm552og==" saltValue="nD9UzMIFalKHb1quhvXNew==" spinCount="100000" sheet="1" objects="1" scenarios="1"/>
  <protectedRanges>
    <protectedRange sqref="H10:H12" name="範囲4"/>
  </protectedRanges>
  <mergeCells count="77">
    <mergeCell ref="E17:G17"/>
    <mergeCell ref="A12:C12"/>
    <mergeCell ref="F12:G12"/>
    <mergeCell ref="A30:D30"/>
    <mergeCell ref="F11:G11"/>
    <mergeCell ref="C20:K20"/>
    <mergeCell ref="C21:E21"/>
    <mergeCell ref="F21:K21"/>
    <mergeCell ref="A15:C15"/>
    <mergeCell ref="A17:C17"/>
    <mergeCell ref="P10:R10"/>
    <mergeCell ref="M17:O17"/>
    <mergeCell ref="T11:U11"/>
    <mergeCell ref="T10:U10"/>
    <mergeCell ref="J12:K12"/>
    <mergeCell ref="N12:O12"/>
    <mergeCell ref="P12:R12"/>
    <mergeCell ref="T12:U12"/>
    <mergeCell ref="I17:K17"/>
    <mergeCell ref="N11:O11"/>
    <mergeCell ref="P11:R11"/>
    <mergeCell ref="P17:S17"/>
    <mergeCell ref="K15:L15"/>
    <mergeCell ref="J11:K11"/>
    <mergeCell ref="V36:Y36"/>
    <mergeCell ref="Q36:R37"/>
    <mergeCell ref="A22:R22"/>
    <mergeCell ref="D25:H25"/>
    <mergeCell ref="J25:P25"/>
    <mergeCell ref="V25:Y25"/>
    <mergeCell ref="I35:P38"/>
    <mergeCell ref="T37:W37"/>
    <mergeCell ref="N9:O9"/>
    <mergeCell ref="F9:G9"/>
    <mergeCell ref="J9:K9"/>
    <mergeCell ref="A16:C16"/>
    <mergeCell ref="D16:E16"/>
    <mergeCell ref="K16:L16"/>
    <mergeCell ref="A11:C11"/>
    <mergeCell ref="A10:C10"/>
    <mergeCell ref="F10:G10"/>
    <mergeCell ref="J10:K10"/>
    <mergeCell ref="N10:O10"/>
    <mergeCell ref="D15:F15"/>
    <mergeCell ref="D13:M13"/>
    <mergeCell ref="P9:R9"/>
    <mergeCell ref="N21:S21"/>
    <mergeCell ref="N19:S20"/>
    <mergeCell ref="A13:C13"/>
    <mergeCell ref="N13:O13"/>
    <mergeCell ref="P13:R13"/>
    <mergeCell ref="A14:C14"/>
    <mergeCell ref="D14:L14"/>
    <mergeCell ref="N14:O14"/>
    <mergeCell ref="P14:R14"/>
    <mergeCell ref="A19:A20"/>
    <mergeCell ref="B19:B21"/>
    <mergeCell ref="D19:F19"/>
    <mergeCell ref="L19:M20"/>
    <mergeCell ref="L21:M21"/>
    <mergeCell ref="A9:B9"/>
    <mergeCell ref="B1:P1"/>
    <mergeCell ref="A3:B3"/>
    <mergeCell ref="C3:D3"/>
    <mergeCell ref="E3:G3"/>
    <mergeCell ref="H3:K3"/>
    <mergeCell ref="L3:N3"/>
    <mergeCell ref="N8:O8"/>
    <mergeCell ref="P8:R8"/>
    <mergeCell ref="A4:R4"/>
    <mergeCell ref="C5:S5"/>
    <mergeCell ref="C6:S6"/>
    <mergeCell ref="A7:R7"/>
    <mergeCell ref="A8:B8"/>
    <mergeCell ref="F8:G8"/>
    <mergeCell ref="J8:K8"/>
    <mergeCell ref="A5:B6"/>
  </mergeCells>
  <phoneticPr fontId="28"/>
  <printOptions horizontalCentered="1" verticalCentered="1"/>
  <pageMargins left="0.39370078740157483" right="0.39370078740157483" top="0.59020397231334776" bottom="0.59020397231334776" header="0.51174154431801144" footer="0.51174154431801144"/>
  <pageSetup paperSize="9" scale="86"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5"/>
    <pageSetUpPr fitToPage="1"/>
  </sheetPr>
  <dimension ref="A1:BL17"/>
  <sheetViews>
    <sheetView topLeftCell="AP1" zoomScale="90" zoomScaleNormal="90" zoomScaleSheetLayoutView="100" workbookViewId="0">
      <selection activeCell="AY10" sqref="AY10"/>
    </sheetView>
  </sheetViews>
  <sheetFormatPr defaultColWidth="8.88671875" defaultRowHeight="13.2" x14ac:dyDescent="0.2"/>
  <cols>
    <col min="1" max="1" width="6.21875" style="1" customWidth="1"/>
    <col min="2" max="2" width="9.33203125" style="1" customWidth="1"/>
    <col min="3" max="3" width="7.6640625" style="1" customWidth="1"/>
    <col min="4" max="4" width="31.109375" style="1" customWidth="1"/>
    <col min="5" max="5" width="38.6640625" style="1" customWidth="1"/>
    <col min="6" max="6" width="16.109375" style="1" customWidth="1"/>
    <col min="7" max="8" width="12.44140625" style="1" customWidth="1"/>
    <col min="9" max="10" width="10" style="1" customWidth="1"/>
    <col min="11" max="11" width="45" style="1" customWidth="1"/>
    <col min="12" max="12" width="60" style="1" customWidth="1"/>
    <col min="13" max="13" width="31.33203125" style="1" customWidth="1"/>
    <col min="14" max="15" width="25" style="1" customWidth="1"/>
    <col min="16" max="16" width="20.6640625" style="1" customWidth="1"/>
    <col min="17" max="18" width="22.44140625" style="1" customWidth="1"/>
    <col min="19" max="19" width="20" style="1" customWidth="1"/>
    <col min="20" max="20" width="6.109375" style="1" customWidth="1"/>
    <col min="21" max="21" width="20" style="1" customWidth="1"/>
    <col min="22" max="23" width="6.109375" style="1" customWidth="1"/>
    <col min="24" max="24" width="20" style="1" customWidth="1"/>
    <col min="25" max="26" width="6.109375" style="1" customWidth="1"/>
    <col min="27" max="27" width="20" style="1" customWidth="1"/>
    <col min="28" max="29" width="6.109375" style="1" customWidth="1"/>
    <col min="30" max="30" width="20" style="1" customWidth="1"/>
    <col min="31" max="32" width="6.109375" style="1" customWidth="1"/>
    <col min="33" max="33" width="20" style="1" customWidth="1"/>
    <col min="34" max="35" width="6.109375" style="1" customWidth="1"/>
    <col min="36" max="36" width="20" style="1" customWidth="1"/>
    <col min="37" max="38" width="6.109375" style="1" customWidth="1"/>
    <col min="39" max="39" width="20" style="1" customWidth="1"/>
    <col min="40" max="41" width="6.109375" style="1" customWidth="1"/>
    <col min="42" max="42" width="20" style="1" customWidth="1"/>
    <col min="43" max="43" width="6.109375" style="1" customWidth="1"/>
    <col min="44" max="44" width="22.33203125" style="1" customWidth="1"/>
    <col min="45" max="46" width="9" style="1" customWidth="1"/>
    <col min="47" max="47" width="16.33203125" style="1" customWidth="1"/>
    <col min="48" max="49" width="9" style="1" customWidth="1"/>
    <col min="50" max="52" width="8.88671875" style="1"/>
    <col min="53" max="54" width="16.109375" style="1" customWidth="1"/>
    <col min="55" max="55" width="14.109375" style="1" bestFit="1" customWidth="1"/>
    <col min="56" max="56" width="25" style="1" customWidth="1"/>
    <col min="57" max="57" width="38.6640625" style="1" bestFit="1" customWidth="1"/>
    <col min="58" max="58" width="38.6640625" style="1" customWidth="1"/>
    <col min="60" max="60" width="14.88671875" customWidth="1"/>
    <col min="61" max="61" width="13.6640625" customWidth="1"/>
    <col min="62" max="62" width="16.44140625" customWidth="1"/>
    <col min="63" max="63" width="10.88671875" hidden="1" customWidth="1"/>
    <col min="64" max="64" width="10.88671875" customWidth="1"/>
  </cols>
  <sheetData>
    <row r="1" spans="1:64" ht="21.75" customHeight="1" thickBot="1" x14ac:dyDescent="0.25">
      <c r="A1" s="47" t="str">
        <f>記入シート!A2</f>
        <v>令和５年度　第58回茨城県アンサンブルコンテスト県大会</v>
      </c>
      <c r="B1" s="48"/>
      <c r="C1" s="48"/>
      <c r="D1" s="48"/>
      <c r="E1" s="48"/>
      <c r="F1" s="48"/>
      <c r="G1" s="47" t="s">
        <v>98</v>
      </c>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row>
    <row r="2" spans="1:64" ht="27" thickBot="1" x14ac:dyDescent="0.25">
      <c r="A2" s="213" t="s">
        <v>375</v>
      </c>
      <c r="B2" s="49" t="s">
        <v>71</v>
      </c>
      <c r="C2" s="72" t="s">
        <v>140</v>
      </c>
      <c r="D2" s="49" t="s">
        <v>99</v>
      </c>
      <c r="E2" s="50" t="s">
        <v>100</v>
      </c>
      <c r="F2" s="51" t="s">
        <v>101</v>
      </c>
      <c r="G2" s="52" t="s">
        <v>102</v>
      </c>
      <c r="H2" s="53" t="s">
        <v>103</v>
      </c>
      <c r="I2" s="70" t="s">
        <v>239</v>
      </c>
      <c r="J2" s="70" t="s">
        <v>238</v>
      </c>
      <c r="K2" s="53" t="s">
        <v>104</v>
      </c>
      <c r="L2" s="53" t="s">
        <v>105</v>
      </c>
      <c r="M2" s="53" t="s">
        <v>106</v>
      </c>
      <c r="N2" s="53" t="s">
        <v>107</v>
      </c>
      <c r="O2" s="53" t="s">
        <v>108</v>
      </c>
      <c r="P2" s="53" t="s">
        <v>109</v>
      </c>
      <c r="Q2" s="53" t="s">
        <v>110</v>
      </c>
      <c r="R2" s="53" t="s">
        <v>111</v>
      </c>
      <c r="S2" s="54" t="s">
        <v>112</v>
      </c>
      <c r="T2" s="68" t="s">
        <v>139</v>
      </c>
      <c r="U2" s="54" t="s">
        <v>47</v>
      </c>
      <c r="V2" s="69" t="s">
        <v>130</v>
      </c>
      <c r="W2" s="68" t="s">
        <v>139</v>
      </c>
      <c r="X2" s="54" t="s">
        <v>59</v>
      </c>
      <c r="Y2" s="69" t="s">
        <v>130</v>
      </c>
      <c r="Z2" s="68" t="s">
        <v>139</v>
      </c>
      <c r="AA2" s="54" t="s">
        <v>60</v>
      </c>
      <c r="AB2" s="69" t="s">
        <v>130</v>
      </c>
      <c r="AC2" s="68" t="s">
        <v>139</v>
      </c>
      <c r="AD2" s="53" t="s">
        <v>61</v>
      </c>
      <c r="AE2" s="69" t="s">
        <v>130</v>
      </c>
      <c r="AF2" s="68" t="s">
        <v>139</v>
      </c>
      <c r="AG2" s="53" t="s">
        <v>62</v>
      </c>
      <c r="AH2" s="69" t="s">
        <v>130</v>
      </c>
      <c r="AI2" s="68" t="s">
        <v>139</v>
      </c>
      <c r="AJ2" s="53" t="s">
        <v>63</v>
      </c>
      <c r="AK2" s="69" t="s">
        <v>130</v>
      </c>
      <c r="AL2" s="68" t="s">
        <v>139</v>
      </c>
      <c r="AM2" s="53" t="s">
        <v>64</v>
      </c>
      <c r="AN2" s="69" t="s">
        <v>130</v>
      </c>
      <c r="AO2" s="68" t="s">
        <v>139</v>
      </c>
      <c r="AP2" s="54" t="s">
        <v>65</v>
      </c>
      <c r="AQ2" s="67" t="s">
        <v>130</v>
      </c>
      <c r="AR2" s="81" t="s">
        <v>173</v>
      </c>
      <c r="AS2" s="80" t="s">
        <v>174</v>
      </c>
      <c r="AT2" s="69" t="s">
        <v>184</v>
      </c>
      <c r="AU2" s="863" t="s">
        <v>181</v>
      </c>
      <c r="AV2" s="864"/>
      <c r="AW2" s="67" t="s">
        <v>453</v>
      </c>
      <c r="AX2" s="167" t="s">
        <v>452</v>
      </c>
      <c r="AY2" s="167" t="s">
        <v>454</v>
      </c>
      <c r="AZ2" s="167" t="s">
        <v>455</v>
      </c>
      <c r="BA2" s="53" t="s">
        <v>113</v>
      </c>
      <c r="BB2" s="70" t="s">
        <v>193</v>
      </c>
      <c r="BC2" s="148" t="s">
        <v>15</v>
      </c>
      <c r="BD2" s="166" t="s">
        <v>114</v>
      </c>
      <c r="BE2" s="168" t="s">
        <v>198</v>
      </c>
      <c r="BF2" s="240" t="s">
        <v>442</v>
      </c>
      <c r="BG2" s="167" t="s">
        <v>142</v>
      </c>
      <c r="BH2" s="70" t="s">
        <v>143</v>
      </c>
      <c r="BI2" s="70" t="s">
        <v>145</v>
      </c>
      <c r="BJ2" s="182" t="s">
        <v>143</v>
      </c>
      <c r="BK2" s="183" t="s">
        <v>330</v>
      </c>
      <c r="BL2" s="67" t="s">
        <v>341</v>
      </c>
    </row>
    <row r="3" spans="1:64" ht="18.600000000000001" customHeight="1" thickBot="1" x14ac:dyDescent="0.25">
      <c r="A3" s="839">
        <f>記入シート!F62</f>
        <v>0</v>
      </c>
      <c r="B3" s="842">
        <f>記入シート!$F$12</f>
        <v>0</v>
      </c>
      <c r="C3" s="848">
        <f>記入シート!F13</f>
        <v>0</v>
      </c>
      <c r="D3" s="851">
        <f>記入シート!$F$14</f>
        <v>0</v>
      </c>
      <c r="E3" s="854">
        <f>記入シート!$F$15</f>
        <v>0</v>
      </c>
      <c r="F3" s="865" t="s">
        <v>115</v>
      </c>
      <c r="G3" s="857">
        <f>記入シート!F31</f>
        <v>0</v>
      </c>
      <c r="H3" s="848">
        <f>記入シート!F32</f>
        <v>0</v>
      </c>
      <c r="I3" s="848">
        <f>記入シート!F63</f>
        <v>0</v>
      </c>
      <c r="J3" s="848">
        <f>記入シート!F64</f>
        <v>0</v>
      </c>
      <c r="K3" s="851">
        <f>記入シート!F33</f>
        <v>0</v>
      </c>
      <c r="L3" s="851">
        <f>記入シート!F34</f>
        <v>0</v>
      </c>
      <c r="M3" s="851">
        <f>記入シート!F35</f>
        <v>0</v>
      </c>
      <c r="N3" s="851">
        <f>記入シート!F36</f>
        <v>0</v>
      </c>
      <c r="O3" s="851">
        <f>記入シート!F37</f>
        <v>0</v>
      </c>
      <c r="P3" s="851">
        <f>記入シート!F38</f>
        <v>0</v>
      </c>
      <c r="Q3" s="851">
        <f>記入シート!F39</f>
        <v>0</v>
      </c>
      <c r="R3" s="851">
        <f>記入シート!F40</f>
        <v>0</v>
      </c>
      <c r="S3" s="860">
        <f>記入シート!F41</f>
        <v>0</v>
      </c>
      <c r="T3" s="169">
        <f>記入シート!F43</f>
        <v>0</v>
      </c>
      <c r="U3" s="848">
        <f>記入シート!F42</f>
        <v>0</v>
      </c>
      <c r="V3" s="845">
        <f>記入シート!I43</f>
        <v>0</v>
      </c>
      <c r="W3" s="169">
        <f>記入シート!F45</f>
        <v>0</v>
      </c>
      <c r="X3" s="848">
        <f>記入シート!F44</f>
        <v>0</v>
      </c>
      <c r="Y3" s="845">
        <f>記入シート!I45</f>
        <v>0</v>
      </c>
      <c r="Z3" s="169">
        <f>記入シート!F47</f>
        <v>0</v>
      </c>
      <c r="AA3" s="848">
        <f>記入シート!F46</f>
        <v>0</v>
      </c>
      <c r="AB3" s="845">
        <f>記入シート!I47</f>
        <v>0</v>
      </c>
      <c r="AC3" s="169">
        <f>記入シート!F49</f>
        <v>0</v>
      </c>
      <c r="AD3" s="848" t="str">
        <f>IF(記入シート!F48="","",記入シート!F48)</f>
        <v/>
      </c>
      <c r="AE3" s="845" t="str">
        <f>IF(記入シート!I49=0,"",記入シート!I49)</f>
        <v/>
      </c>
      <c r="AF3" s="169">
        <f>記入シート!F51</f>
        <v>0</v>
      </c>
      <c r="AG3" s="848" t="str">
        <f>IF(記入シート!F50="","",記入シート!F50)</f>
        <v/>
      </c>
      <c r="AH3" s="845" t="str">
        <f>IF(記入シート!I51=0,"",記入シート!I51)</f>
        <v/>
      </c>
      <c r="AI3" s="169">
        <f>記入シート!F53</f>
        <v>0</v>
      </c>
      <c r="AJ3" s="848" t="str">
        <f>IF(記入シート!F52="","",記入シート!F52)</f>
        <v/>
      </c>
      <c r="AK3" s="845" t="str">
        <f>IF(記入シート!I53=0,"",記入シート!I53)</f>
        <v/>
      </c>
      <c r="AL3" s="169">
        <f>記入シート!F55</f>
        <v>0</v>
      </c>
      <c r="AM3" s="848">
        <f>記入シート!F54</f>
        <v>0</v>
      </c>
      <c r="AN3" s="845" t="str">
        <f>IF(記入シート!I55=0,"",記入シート!I55)</f>
        <v/>
      </c>
      <c r="AO3" s="169">
        <f>記入シート!F57</f>
        <v>0</v>
      </c>
      <c r="AP3" s="845" t="str">
        <f>IF(記入シート!F56="","",記入シート!F56)</f>
        <v/>
      </c>
      <c r="AQ3" s="839" t="str">
        <f>IF(記入シート!I57=0,"",記入シート!I57)</f>
        <v/>
      </c>
      <c r="AR3" s="842" t="str">
        <f>IF(記入シート!F58="","",記入シート!F58)</f>
        <v/>
      </c>
      <c r="AS3" s="848">
        <f>IF(記入シート!I58=0,,記入シート!I58)</f>
        <v>0</v>
      </c>
      <c r="AT3" s="845" t="str">
        <f>IF(記入シート!F59=0,"",記入シート!F59)</f>
        <v/>
      </c>
      <c r="AU3" s="842" t="e">
        <f>申込書A!D23</f>
        <v>#N/A</v>
      </c>
      <c r="AV3" s="845">
        <f>申込書A!C22</f>
        <v>0</v>
      </c>
      <c r="AW3" s="839" t="str">
        <f>IF(記入シート!F61=0,"",記入シート!F61)</f>
        <v/>
      </c>
      <c r="AX3" s="868">
        <f>前売入場券・参加負担金等!H10</f>
        <v>0</v>
      </c>
      <c r="AY3" s="871">
        <f>前売入場券・参加負担金等!H11</f>
        <v>0</v>
      </c>
      <c r="AZ3" s="871">
        <f>前売入場券・参加負担金等!H12</f>
        <v>0</v>
      </c>
      <c r="BA3" s="871">
        <f>記入シート!F17</f>
        <v>0</v>
      </c>
      <c r="BB3" s="871">
        <f>記入シート!F21</f>
        <v>0</v>
      </c>
      <c r="BC3" s="874">
        <f>記入シート!F18</f>
        <v>0</v>
      </c>
      <c r="BD3" s="871">
        <f>記入シート!F19</f>
        <v>0</v>
      </c>
      <c r="BE3" s="871">
        <f>記入シート!F20</f>
        <v>0</v>
      </c>
      <c r="BF3" s="871">
        <f>記入シート!F22</f>
        <v>0</v>
      </c>
      <c r="BG3" s="881">
        <f>記入シート!F23</f>
        <v>0</v>
      </c>
      <c r="BH3" s="884">
        <f>記入シート!F24</f>
        <v>0</v>
      </c>
      <c r="BI3" s="884">
        <f>記入シート!F25</f>
        <v>0</v>
      </c>
      <c r="BJ3" s="878">
        <f>記入シート!F26</f>
        <v>0</v>
      </c>
      <c r="BK3" s="877" t="str">
        <f>記入シート!F65</f>
        <v>承諾する</v>
      </c>
      <c r="BL3" s="877">
        <f>記入シート!I66</f>
        <v>0</v>
      </c>
    </row>
    <row r="4" spans="1:64" ht="18.600000000000001" customHeight="1" thickBot="1" x14ac:dyDescent="0.25">
      <c r="A4" s="840"/>
      <c r="B4" s="843"/>
      <c r="C4" s="849"/>
      <c r="D4" s="852"/>
      <c r="E4" s="855"/>
      <c r="F4" s="866"/>
      <c r="G4" s="858"/>
      <c r="H4" s="849"/>
      <c r="I4" s="849"/>
      <c r="J4" s="849"/>
      <c r="K4" s="852"/>
      <c r="L4" s="852"/>
      <c r="M4" s="852"/>
      <c r="N4" s="852"/>
      <c r="O4" s="852"/>
      <c r="P4" s="852"/>
      <c r="Q4" s="852"/>
      <c r="R4" s="852"/>
      <c r="S4" s="861"/>
      <c r="T4" s="201">
        <f>記入シート!G43</f>
        <v>0</v>
      </c>
      <c r="U4" s="849"/>
      <c r="V4" s="846"/>
      <c r="W4" s="201">
        <f>記入シート!G45</f>
        <v>0</v>
      </c>
      <c r="X4" s="849"/>
      <c r="Y4" s="846"/>
      <c r="Z4" s="201">
        <f>記入シート!G47</f>
        <v>0</v>
      </c>
      <c r="AA4" s="849"/>
      <c r="AB4" s="846"/>
      <c r="AC4" s="201">
        <f>記入シート!G49</f>
        <v>0</v>
      </c>
      <c r="AD4" s="849"/>
      <c r="AE4" s="846"/>
      <c r="AF4" s="201">
        <f>記入シート!G51</f>
        <v>0</v>
      </c>
      <c r="AG4" s="849"/>
      <c r="AH4" s="846"/>
      <c r="AI4" s="201">
        <f>記入シート!G53</f>
        <v>0</v>
      </c>
      <c r="AJ4" s="849"/>
      <c r="AK4" s="846"/>
      <c r="AL4" s="201">
        <f>記入シート!G55</f>
        <v>0</v>
      </c>
      <c r="AM4" s="849"/>
      <c r="AN4" s="846"/>
      <c r="AO4" s="201">
        <f>記入シート!G57</f>
        <v>0</v>
      </c>
      <c r="AP4" s="846"/>
      <c r="AQ4" s="840"/>
      <c r="AR4" s="843"/>
      <c r="AS4" s="849"/>
      <c r="AT4" s="846"/>
      <c r="AU4" s="843"/>
      <c r="AV4" s="846"/>
      <c r="AW4" s="840"/>
      <c r="AX4" s="869"/>
      <c r="AY4" s="872"/>
      <c r="AZ4" s="872"/>
      <c r="BA4" s="872"/>
      <c r="BB4" s="872"/>
      <c r="BC4" s="875"/>
      <c r="BD4" s="872"/>
      <c r="BE4" s="872"/>
      <c r="BF4" s="872"/>
      <c r="BG4" s="882"/>
      <c r="BH4" s="885"/>
      <c r="BI4" s="885"/>
      <c r="BJ4" s="879"/>
      <c r="BK4" s="877"/>
      <c r="BL4" s="877"/>
    </row>
    <row r="5" spans="1:64" ht="18.600000000000001" customHeight="1" thickBot="1" x14ac:dyDescent="0.25">
      <c r="A5" s="841"/>
      <c r="B5" s="844"/>
      <c r="C5" s="850"/>
      <c r="D5" s="853"/>
      <c r="E5" s="856"/>
      <c r="F5" s="867"/>
      <c r="G5" s="859"/>
      <c r="H5" s="850"/>
      <c r="I5" s="850"/>
      <c r="J5" s="850"/>
      <c r="K5" s="853"/>
      <c r="L5" s="853"/>
      <c r="M5" s="853"/>
      <c r="N5" s="853"/>
      <c r="O5" s="853"/>
      <c r="P5" s="853"/>
      <c r="Q5" s="853"/>
      <c r="R5" s="853"/>
      <c r="S5" s="862"/>
      <c r="T5" s="170">
        <f>記入シート!H43</f>
        <v>0</v>
      </c>
      <c r="U5" s="850"/>
      <c r="V5" s="847"/>
      <c r="W5" s="170">
        <f>記入シート!H45</f>
        <v>0</v>
      </c>
      <c r="X5" s="850"/>
      <c r="Y5" s="847"/>
      <c r="Z5" s="170">
        <f>記入シート!H47</f>
        <v>0</v>
      </c>
      <c r="AA5" s="850"/>
      <c r="AB5" s="847"/>
      <c r="AC5" s="170">
        <f>記入シート!H49</f>
        <v>0</v>
      </c>
      <c r="AD5" s="850"/>
      <c r="AE5" s="847"/>
      <c r="AF5" s="170">
        <f>記入シート!H51</f>
        <v>0</v>
      </c>
      <c r="AG5" s="850"/>
      <c r="AH5" s="847"/>
      <c r="AI5" s="170">
        <f>記入シート!H53</f>
        <v>0</v>
      </c>
      <c r="AJ5" s="850"/>
      <c r="AK5" s="847"/>
      <c r="AL5" s="170">
        <f>記入シート!H55</f>
        <v>0</v>
      </c>
      <c r="AM5" s="850"/>
      <c r="AN5" s="847"/>
      <c r="AO5" s="170">
        <f>記入シート!H57</f>
        <v>0</v>
      </c>
      <c r="AP5" s="847"/>
      <c r="AQ5" s="841"/>
      <c r="AR5" s="844"/>
      <c r="AS5" s="850"/>
      <c r="AT5" s="847"/>
      <c r="AU5" s="844"/>
      <c r="AV5" s="847"/>
      <c r="AW5" s="841"/>
      <c r="AX5" s="870"/>
      <c r="AY5" s="873"/>
      <c r="AZ5" s="873"/>
      <c r="BA5" s="873"/>
      <c r="BB5" s="873"/>
      <c r="BC5" s="876"/>
      <c r="BD5" s="873"/>
      <c r="BE5" s="873"/>
      <c r="BF5" s="873"/>
      <c r="BG5" s="883"/>
      <c r="BH5" s="886"/>
      <c r="BI5" s="886"/>
      <c r="BJ5" s="880"/>
      <c r="BK5" s="877"/>
      <c r="BL5" s="877"/>
    </row>
    <row r="6" spans="1:64" ht="18.600000000000001" customHeight="1" thickBot="1" x14ac:dyDescent="0.25">
      <c r="A6" s="839">
        <f>記入シート!J62</f>
        <v>0</v>
      </c>
      <c r="B6" s="842" t="str">
        <f>IF(G6="","",記入シート!$F$12)</f>
        <v/>
      </c>
      <c r="C6" s="848">
        <f>記入シート!F13</f>
        <v>0</v>
      </c>
      <c r="D6" s="851" t="str">
        <f>IF(G6="","",記入シート!$F$14)</f>
        <v/>
      </c>
      <c r="E6" s="854" t="str">
        <f>IF(G6="","",記入シート!$F$15)</f>
        <v/>
      </c>
      <c r="F6" s="839" t="str">
        <f>IF(G6="","","Ｂグループ")</f>
        <v/>
      </c>
      <c r="G6" s="857" t="str">
        <f>IF(記入シート!J31="","",記入シート!J31)</f>
        <v/>
      </c>
      <c r="H6" s="848" t="str">
        <f>IF(記入シート!J32="","",記入シート!J32)</f>
        <v/>
      </c>
      <c r="I6" s="848">
        <f>記入シート!J63</f>
        <v>0</v>
      </c>
      <c r="J6" s="848" t="str">
        <f>IF(記入シート!J64="","",記入シート!J64)</f>
        <v/>
      </c>
      <c r="K6" s="851" t="str">
        <f>IF(記入シート!J33="","",記入シート!J33)</f>
        <v/>
      </c>
      <c r="L6" s="851" t="str">
        <f>IF(記入シート!J34="","",記入シート!J34)</f>
        <v/>
      </c>
      <c r="M6" s="851" t="str">
        <f>IF(記入シート!J35="","",記入シート!J35)</f>
        <v/>
      </c>
      <c r="N6" s="851" t="str">
        <f>IF(記入シート!N36="","",記入シート!N36)</f>
        <v/>
      </c>
      <c r="O6" s="851" t="str">
        <f>IF(記入シート!J37="","",記入シート!J37)</f>
        <v/>
      </c>
      <c r="P6" s="851" t="str">
        <f>IF(記入シート!J38="","",記入シート!J38)</f>
        <v/>
      </c>
      <c r="Q6" s="851" t="str">
        <f>IF(記入シート!J39="","",記入シート!J39)</f>
        <v/>
      </c>
      <c r="R6" s="851" t="str">
        <f>IF(記入シート!J40="","",記入シート!J40)</f>
        <v/>
      </c>
      <c r="S6" s="860" t="str">
        <f>IF(記入シート!J41="","",記入シート!J41)</f>
        <v/>
      </c>
      <c r="T6" s="169">
        <f>記入シート!J43</f>
        <v>0</v>
      </c>
      <c r="U6" s="848" t="str">
        <f>IF(記入シート!J42="","",記入シート!J42)</f>
        <v/>
      </c>
      <c r="V6" s="845" t="str">
        <f>IF(記入シート!M43=0,"",記入シート!M43)</f>
        <v/>
      </c>
      <c r="W6" s="169">
        <f>記入シート!J45</f>
        <v>0</v>
      </c>
      <c r="X6" s="848" t="str">
        <f>IF(記入シート!J44="","",記入シート!J44)</f>
        <v/>
      </c>
      <c r="Y6" s="845" t="str">
        <f>IF(記入シート!M45=0,"",記入シート!M45)</f>
        <v/>
      </c>
      <c r="Z6" s="169">
        <f>記入シート!J47</f>
        <v>0</v>
      </c>
      <c r="AA6" s="848" t="str">
        <f>IF(記入シート!J46="","",記入シート!J46)</f>
        <v/>
      </c>
      <c r="AB6" s="845" t="str">
        <f>IF(記入シート!M47=0,"",記入シート!M47)</f>
        <v/>
      </c>
      <c r="AC6" s="169">
        <f>記入シート!J49</f>
        <v>0</v>
      </c>
      <c r="AD6" s="848" t="str">
        <f>IF(記入シート!J48="","",記入シート!J48)</f>
        <v/>
      </c>
      <c r="AE6" s="845" t="str">
        <f>IF(記入シート!M49=0,"",記入シート!M49)</f>
        <v/>
      </c>
      <c r="AF6" s="169">
        <f>記入シート!J51</f>
        <v>0</v>
      </c>
      <c r="AG6" s="848" t="str">
        <f>IF(記入シート!J50="","",記入シート!J50)</f>
        <v/>
      </c>
      <c r="AH6" s="845" t="str">
        <f>IF(記入シート!M51=0,"",記入シート!M51)</f>
        <v/>
      </c>
      <c r="AI6" s="169">
        <f>記入シート!J53</f>
        <v>0</v>
      </c>
      <c r="AJ6" s="848" t="str">
        <f>IF(記入シート!J52="","",記入シート!J52)</f>
        <v/>
      </c>
      <c r="AK6" s="845" t="str">
        <f>IF(記入シート!M53=0,"",記入シート!M53)</f>
        <v/>
      </c>
      <c r="AL6" s="169">
        <f>記入シート!J55</f>
        <v>0</v>
      </c>
      <c r="AM6" s="848" t="str">
        <f>IF(記入シート!J54="","",記入シート!J54)</f>
        <v/>
      </c>
      <c r="AN6" s="845" t="str">
        <f>IF(記入シート!M55=0,"",記入シート!M55)</f>
        <v/>
      </c>
      <c r="AO6" s="169">
        <f>記入シート!J57</f>
        <v>0</v>
      </c>
      <c r="AP6" s="845" t="str">
        <f>IF(記入シート!J56="","",記入シート!J56)</f>
        <v/>
      </c>
      <c r="AQ6" s="839" t="str">
        <f>IF(記入シート!M57=0,"",記入シート!M57)</f>
        <v/>
      </c>
      <c r="AR6" s="842" t="str">
        <f>IF(記入シート!J58="","",記入シート!J58)</f>
        <v/>
      </c>
      <c r="AS6" s="848">
        <f>IF(記入シート!M58=0,,記入シート!M58)</f>
        <v>0</v>
      </c>
      <c r="AT6" s="845" t="str">
        <f>IF(記入シート!J59=0,"",記入シート!J59)</f>
        <v/>
      </c>
      <c r="AU6" s="842" t="e">
        <f>申込書B!D23</f>
        <v>#N/A</v>
      </c>
      <c r="AV6" s="845">
        <f>申込書B!C22</f>
        <v>0</v>
      </c>
      <c r="AW6" s="839" t="str">
        <f>IF(記入シート!J61=0,"",記入シート!J61)</f>
        <v/>
      </c>
      <c r="AX6" s="48"/>
      <c r="AY6" s="48"/>
      <c r="AZ6" s="48"/>
      <c r="BA6" s="48"/>
      <c r="BB6" s="48"/>
      <c r="BC6" s="48"/>
      <c r="BD6" s="48"/>
      <c r="BE6" s="48"/>
      <c r="BF6" s="48"/>
      <c r="BK6" s="877">
        <f>記入シート!J65</f>
        <v>0</v>
      </c>
      <c r="BL6" s="877">
        <f>記入シート!M66</f>
        <v>0</v>
      </c>
    </row>
    <row r="7" spans="1:64" ht="18.600000000000001" customHeight="1" thickBot="1" x14ac:dyDescent="0.25">
      <c r="A7" s="840"/>
      <c r="B7" s="843"/>
      <c r="C7" s="849"/>
      <c r="D7" s="852"/>
      <c r="E7" s="855"/>
      <c r="F7" s="840"/>
      <c r="G7" s="858"/>
      <c r="H7" s="849"/>
      <c r="I7" s="849"/>
      <c r="J7" s="849"/>
      <c r="K7" s="852"/>
      <c r="L7" s="852"/>
      <c r="M7" s="852"/>
      <c r="N7" s="852"/>
      <c r="O7" s="852"/>
      <c r="P7" s="852"/>
      <c r="Q7" s="852"/>
      <c r="R7" s="852"/>
      <c r="S7" s="861"/>
      <c r="T7" s="201">
        <f>記入シート!K43</f>
        <v>0</v>
      </c>
      <c r="U7" s="849"/>
      <c r="V7" s="846"/>
      <c r="W7" s="201">
        <f>記入シート!K45</f>
        <v>0</v>
      </c>
      <c r="X7" s="849"/>
      <c r="Y7" s="846"/>
      <c r="Z7" s="201">
        <f>記入シート!K47</f>
        <v>0</v>
      </c>
      <c r="AA7" s="849"/>
      <c r="AB7" s="846"/>
      <c r="AC7" s="201">
        <f>記入シート!K49</f>
        <v>0</v>
      </c>
      <c r="AD7" s="849"/>
      <c r="AE7" s="846"/>
      <c r="AF7" s="201">
        <f>記入シート!K51</f>
        <v>0</v>
      </c>
      <c r="AG7" s="849"/>
      <c r="AH7" s="846"/>
      <c r="AI7" s="201">
        <f>記入シート!K53</f>
        <v>0</v>
      </c>
      <c r="AJ7" s="849"/>
      <c r="AK7" s="846"/>
      <c r="AL7" s="201">
        <f>記入シート!K55</f>
        <v>0</v>
      </c>
      <c r="AM7" s="849"/>
      <c r="AN7" s="846"/>
      <c r="AO7" s="201">
        <f>記入シート!K57</f>
        <v>0</v>
      </c>
      <c r="AP7" s="846"/>
      <c r="AQ7" s="840"/>
      <c r="AR7" s="843"/>
      <c r="AS7" s="849"/>
      <c r="AT7" s="846"/>
      <c r="AU7" s="843"/>
      <c r="AV7" s="846"/>
      <c r="AW7" s="840"/>
      <c r="AX7" s="48"/>
      <c r="AY7" s="48"/>
      <c r="AZ7" s="48"/>
      <c r="BA7" s="48"/>
      <c r="BB7" s="48"/>
      <c r="BC7" s="48"/>
      <c r="BD7" s="48"/>
      <c r="BE7" s="48"/>
      <c r="BF7" s="48"/>
      <c r="BK7" s="877"/>
      <c r="BL7" s="877"/>
    </row>
    <row r="8" spans="1:64" ht="18.600000000000001" customHeight="1" thickBot="1" x14ac:dyDescent="0.25">
      <c r="A8" s="841"/>
      <c r="B8" s="844"/>
      <c r="C8" s="850"/>
      <c r="D8" s="853"/>
      <c r="E8" s="856"/>
      <c r="F8" s="841"/>
      <c r="G8" s="859"/>
      <c r="H8" s="850"/>
      <c r="I8" s="850"/>
      <c r="J8" s="850"/>
      <c r="K8" s="853"/>
      <c r="L8" s="853"/>
      <c r="M8" s="853"/>
      <c r="N8" s="853"/>
      <c r="O8" s="853"/>
      <c r="P8" s="853"/>
      <c r="Q8" s="853"/>
      <c r="R8" s="853"/>
      <c r="S8" s="862"/>
      <c r="T8" s="170">
        <f>記入シート!L43</f>
        <v>0</v>
      </c>
      <c r="U8" s="850"/>
      <c r="V8" s="847"/>
      <c r="W8" s="170">
        <f>記入シート!L45</f>
        <v>0</v>
      </c>
      <c r="X8" s="850"/>
      <c r="Y8" s="847"/>
      <c r="Z8" s="170">
        <f>記入シート!L47</f>
        <v>0</v>
      </c>
      <c r="AA8" s="850"/>
      <c r="AB8" s="847"/>
      <c r="AC8" s="170">
        <f>記入シート!L49</f>
        <v>0</v>
      </c>
      <c r="AD8" s="850"/>
      <c r="AE8" s="847"/>
      <c r="AF8" s="170">
        <f>記入シート!L51</f>
        <v>0</v>
      </c>
      <c r="AG8" s="850"/>
      <c r="AH8" s="847"/>
      <c r="AI8" s="170">
        <f>記入シート!L53</f>
        <v>0</v>
      </c>
      <c r="AJ8" s="850"/>
      <c r="AK8" s="847"/>
      <c r="AL8" s="170">
        <f>記入シート!L55</f>
        <v>0</v>
      </c>
      <c r="AM8" s="850"/>
      <c r="AN8" s="847"/>
      <c r="AO8" s="170">
        <f>記入シート!L57</f>
        <v>0</v>
      </c>
      <c r="AP8" s="847"/>
      <c r="AQ8" s="841"/>
      <c r="AR8" s="844"/>
      <c r="AS8" s="850"/>
      <c r="AT8" s="847"/>
      <c r="AU8" s="844"/>
      <c r="AV8" s="847"/>
      <c r="AW8" s="841"/>
      <c r="AX8" s="48"/>
      <c r="AY8" s="48"/>
      <c r="AZ8" s="48"/>
      <c r="BA8" s="48"/>
      <c r="BB8" s="48"/>
      <c r="BC8" s="48"/>
      <c r="BD8" s="48"/>
      <c r="BE8" s="48"/>
      <c r="BF8" s="48"/>
      <c r="BK8" s="877"/>
      <c r="BL8" s="877"/>
    </row>
    <row r="9" spans="1:64" ht="18.600000000000001" customHeight="1" thickBot="1" x14ac:dyDescent="0.25">
      <c r="A9" s="839">
        <f>記入シート!N62</f>
        <v>0</v>
      </c>
      <c r="B9" s="842" t="str">
        <f>IF(G9="","",記入シート!$F$12)</f>
        <v/>
      </c>
      <c r="C9" s="848">
        <f>記入シート!F13</f>
        <v>0</v>
      </c>
      <c r="D9" s="851" t="str">
        <f>IF(G9="","",記入シート!$F$14)</f>
        <v/>
      </c>
      <c r="E9" s="854" t="str">
        <f>IF(G9="","",記入シート!$F$15)</f>
        <v/>
      </c>
      <c r="F9" s="839" t="str">
        <f>IF(G9="","","Ｃグループ")</f>
        <v/>
      </c>
      <c r="G9" s="857" t="str">
        <f>IF(記入シート!N31="","",記入シート!N31)</f>
        <v/>
      </c>
      <c r="H9" s="848" t="str">
        <f>IF(記入シート!N32="","",記入シート!N32)</f>
        <v/>
      </c>
      <c r="I9" s="848">
        <f>記入シート!N63</f>
        <v>0</v>
      </c>
      <c r="J9" s="848" t="str">
        <f>IF(記入シート!N64="","",記入シート!N64)</f>
        <v/>
      </c>
      <c r="K9" s="851" t="str">
        <f>IF(記入シート!N33="","",記入シート!N33)</f>
        <v/>
      </c>
      <c r="L9" s="851" t="str">
        <f>IF(記入シート!N34="","",記入シート!N34)</f>
        <v/>
      </c>
      <c r="M9" s="851" t="str">
        <f>IF(記入シート!N35="","",記入シート!N35)</f>
        <v/>
      </c>
      <c r="N9" s="851">
        <f>記入シート!N37</f>
        <v>0</v>
      </c>
      <c r="O9" s="851" t="str">
        <f>IF(記入シート!N37="","",記入シート!N37)</f>
        <v/>
      </c>
      <c r="P9" s="851" t="str">
        <f>IF(記入シート!N38="","",記入シート!N38)</f>
        <v/>
      </c>
      <c r="Q9" s="851" t="str">
        <f>IF(記入シート!N39="","",記入シート!N39)</f>
        <v/>
      </c>
      <c r="R9" s="851" t="str">
        <f>IF(記入シート!N40="","",記入シート!N40)</f>
        <v/>
      </c>
      <c r="S9" s="860" t="str">
        <f>IF(記入シート!N41="","",記入シート!N41)</f>
        <v/>
      </c>
      <c r="T9" s="169">
        <f>記入シート!N43</f>
        <v>0</v>
      </c>
      <c r="U9" s="848" t="str">
        <f>IF(記入シート!N42="","",記入シート!N42)</f>
        <v/>
      </c>
      <c r="V9" s="845" t="str">
        <f>IF(記入シート!Q43=0,"",記入シート!Q43)</f>
        <v/>
      </c>
      <c r="W9" s="169">
        <f>記入シート!N45</f>
        <v>0</v>
      </c>
      <c r="X9" s="848" t="str">
        <f>IF(記入シート!N44="","",記入シート!N44)</f>
        <v/>
      </c>
      <c r="Y9" s="845" t="str">
        <f>IF(記入シート!Q45=0,"",記入シート!Q45)</f>
        <v/>
      </c>
      <c r="Z9" s="169">
        <f>記入シート!N47</f>
        <v>0</v>
      </c>
      <c r="AA9" s="848" t="str">
        <f>IF(記入シート!N46="","",記入シート!N46)</f>
        <v/>
      </c>
      <c r="AB9" s="845" t="str">
        <f>IF(記入シート!Q47=0,"",記入シート!Q47)</f>
        <v/>
      </c>
      <c r="AC9" s="169">
        <f>記入シート!N49</f>
        <v>0</v>
      </c>
      <c r="AD9" s="848" t="str">
        <f>IF(記入シート!N48="","",記入シート!N48)</f>
        <v/>
      </c>
      <c r="AE9" s="845" t="str">
        <f>IF(記入シート!Q49=0,"",記入シート!Q49)</f>
        <v/>
      </c>
      <c r="AF9" s="169">
        <f>記入シート!N51</f>
        <v>0</v>
      </c>
      <c r="AG9" s="848" t="str">
        <f>IF(記入シート!N50="","",記入シート!N50)</f>
        <v/>
      </c>
      <c r="AH9" s="845" t="str">
        <f>IF(記入シート!Q51=0,"",記入シート!Q51)</f>
        <v/>
      </c>
      <c r="AI9" s="169">
        <f>記入シート!N53</f>
        <v>0</v>
      </c>
      <c r="AJ9" s="848" t="str">
        <f>IF(記入シート!N52="","",記入シート!N52)</f>
        <v/>
      </c>
      <c r="AK9" s="845" t="str">
        <f>IF(記入シート!Q53=0,"",記入シート!Q53)</f>
        <v/>
      </c>
      <c r="AL9" s="169">
        <f>記入シート!N55</f>
        <v>0</v>
      </c>
      <c r="AM9" s="848" t="str">
        <f>IF(記入シート!N54="","",記入シート!N54)</f>
        <v/>
      </c>
      <c r="AN9" s="845" t="str">
        <f>IF(記入シート!Q55=0,"",記入シート!Q55)</f>
        <v/>
      </c>
      <c r="AO9" s="169">
        <f>記入シート!N57</f>
        <v>0</v>
      </c>
      <c r="AP9" s="845" t="str">
        <f>IF(記入シート!N56="","",記入シート!N56)</f>
        <v/>
      </c>
      <c r="AQ9" s="839" t="str">
        <f>IF(記入シート!Q57=0,"",記入シート!Q57)</f>
        <v/>
      </c>
      <c r="AR9" s="842" t="str">
        <f>IF(記入シート!N58="","",記入シート!N58)</f>
        <v/>
      </c>
      <c r="AS9" s="848">
        <f>IF(記入シート!Q58=0,,記入シート!Q58)</f>
        <v>0</v>
      </c>
      <c r="AT9" s="845" t="str">
        <f>IF(記入シート!N59=0,"",記入シート!N59)</f>
        <v/>
      </c>
      <c r="AU9" s="842" t="e">
        <f>申込書C!D23</f>
        <v>#N/A</v>
      </c>
      <c r="AV9" s="845">
        <f>申込書C!C22</f>
        <v>0</v>
      </c>
      <c r="AW9" s="839" t="str">
        <f>IF(記入シート!N61=0,"",記入シート!N61)</f>
        <v/>
      </c>
      <c r="AX9" s="48"/>
      <c r="AY9" s="48"/>
      <c r="AZ9" s="48"/>
      <c r="BA9" s="48"/>
      <c r="BB9" s="48"/>
      <c r="BC9" s="48"/>
      <c r="BD9" s="48"/>
      <c r="BE9" s="48"/>
      <c r="BF9" s="48"/>
      <c r="BK9" s="877">
        <f>記入シート!N65</f>
        <v>0</v>
      </c>
      <c r="BL9" s="877">
        <f>記入シート!Q66</f>
        <v>0</v>
      </c>
    </row>
    <row r="10" spans="1:64" ht="18.600000000000001" customHeight="1" thickBot="1" x14ac:dyDescent="0.25">
      <c r="A10" s="840"/>
      <c r="B10" s="843"/>
      <c r="C10" s="849"/>
      <c r="D10" s="852"/>
      <c r="E10" s="855"/>
      <c r="F10" s="840"/>
      <c r="G10" s="858"/>
      <c r="H10" s="849"/>
      <c r="I10" s="849"/>
      <c r="J10" s="849"/>
      <c r="K10" s="852"/>
      <c r="L10" s="852"/>
      <c r="M10" s="852"/>
      <c r="N10" s="852"/>
      <c r="O10" s="852"/>
      <c r="P10" s="852"/>
      <c r="Q10" s="852"/>
      <c r="R10" s="852"/>
      <c r="S10" s="861"/>
      <c r="T10" s="201">
        <f>記入シート!O43</f>
        <v>0</v>
      </c>
      <c r="U10" s="849"/>
      <c r="V10" s="846"/>
      <c r="W10" s="201">
        <f>記入シート!O45</f>
        <v>0</v>
      </c>
      <c r="X10" s="849"/>
      <c r="Y10" s="846"/>
      <c r="Z10" s="201">
        <f>記入シート!O47</f>
        <v>0</v>
      </c>
      <c r="AA10" s="849"/>
      <c r="AB10" s="846"/>
      <c r="AC10" s="201">
        <f>記入シート!O49</f>
        <v>0</v>
      </c>
      <c r="AD10" s="849"/>
      <c r="AE10" s="846"/>
      <c r="AF10" s="201">
        <f>記入シート!O51</f>
        <v>0</v>
      </c>
      <c r="AG10" s="849"/>
      <c r="AH10" s="846"/>
      <c r="AI10" s="201">
        <f>記入シート!O53</f>
        <v>0</v>
      </c>
      <c r="AJ10" s="849"/>
      <c r="AK10" s="846"/>
      <c r="AL10" s="201">
        <f>記入シート!O55</f>
        <v>0</v>
      </c>
      <c r="AM10" s="849"/>
      <c r="AN10" s="846"/>
      <c r="AO10" s="201">
        <f>記入シート!O57</f>
        <v>0</v>
      </c>
      <c r="AP10" s="846"/>
      <c r="AQ10" s="840"/>
      <c r="AR10" s="843"/>
      <c r="AS10" s="849"/>
      <c r="AT10" s="846"/>
      <c r="AU10" s="843"/>
      <c r="AV10" s="846"/>
      <c r="AW10" s="840"/>
      <c r="AX10" s="48"/>
      <c r="AY10" s="48"/>
      <c r="AZ10" s="48"/>
      <c r="BA10" s="48"/>
      <c r="BB10" s="48"/>
      <c r="BC10" s="48"/>
      <c r="BD10" s="48"/>
      <c r="BE10" s="48"/>
      <c r="BF10" s="48"/>
      <c r="BK10" s="877"/>
      <c r="BL10" s="877"/>
    </row>
    <row r="11" spans="1:64" ht="18.600000000000001" customHeight="1" thickBot="1" x14ac:dyDescent="0.25">
      <c r="A11" s="841"/>
      <c r="B11" s="844"/>
      <c r="C11" s="850"/>
      <c r="D11" s="853"/>
      <c r="E11" s="856"/>
      <c r="F11" s="841"/>
      <c r="G11" s="859"/>
      <c r="H11" s="850"/>
      <c r="I11" s="850"/>
      <c r="J11" s="850"/>
      <c r="K11" s="853"/>
      <c r="L11" s="853"/>
      <c r="M11" s="853"/>
      <c r="N11" s="853"/>
      <c r="O11" s="853"/>
      <c r="P11" s="853"/>
      <c r="Q11" s="853"/>
      <c r="R11" s="853"/>
      <c r="S11" s="862"/>
      <c r="T11" s="170">
        <f>記入シート!P43</f>
        <v>0</v>
      </c>
      <c r="U11" s="850"/>
      <c r="V11" s="847"/>
      <c r="W11" s="170">
        <f>記入シート!P45</f>
        <v>0</v>
      </c>
      <c r="X11" s="850"/>
      <c r="Y11" s="847"/>
      <c r="Z11" s="170">
        <f>記入シート!P47</f>
        <v>0</v>
      </c>
      <c r="AA11" s="850"/>
      <c r="AB11" s="847"/>
      <c r="AC11" s="170">
        <f>記入シート!P49</f>
        <v>0</v>
      </c>
      <c r="AD11" s="850"/>
      <c r="AE11" s="847"/>
      <c r="AF11" s="170">
        <f>記入シート!P51</f>
        <v>0</v>
      </c>
      <c r="AG11" s="850"/>
      <c r="AH11" s="847"/>
      <c r="AI11" s="170">
        <f>記入シート!P53</f>
        <v>0</v>
      </c>
      <c r="AJ11" s="850"/>
      <c r="AK11" s="847"/>
      <c r="AL11" s="170">
        <f>記入シート!P55</f>
        <v>0</v>
      </c>
      <c r="AM11" s="850"/>
      <c r="AN11" s="847"/>
      <c r="AO11" s="170">
        <f>記入シート!P57</f>
        <v>0</v>
      </c>
      <c r="AP11" s="847"/>
      <c r="AQ11" s="841"/>
      <c r="AR11" s="844"/>
      <c r="AS11" s="850"/>
      <c r="AT11" s="847"/>
      <c r="AU11" s="844"/>
      <c r="AV11" s="847"/>
      <c r="AW11" s="841"/>
      <c r="AX11" s="48"/>
      <c r="AY11" s="48"/>
      <c r="AZ11" s="48"/>
      <c r="BA11" s="48"/>
      <c r="BB11" s="48"/>
      <c r="BC11" s="48"/>
      <c r="BD11" s="48"/>
      <c r="BE11" s="48"/>
      <c r="BF11" s="48"/>
      <c r="BK11" s="877"/>
      <c r="BL11" s="877"/>
    </row>
    <row r="12" spans="1:64" x14ac:dyDescent="0.2">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64" x14ac:dyDescent="0.2">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row>
    <row r="14" spans="1:64" x14ac:dyDescent="0.2">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row>
    <row r="15" spans="1:64" x14ac:dyDescent="0.2">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row>
    <row r="16" spans="1:64" x14ac:dyDescent="0.2">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row>
    <row r="17" spans="1:58" x14ac:dyDescent="0.2">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row>
  </sheetData>
  <sheetProtection algorithmName="SHA-512" hashValue="c+/DBfU7WGmZOqbChOTyNhlDrc/n0hyZMAd0oNvzO9f4NWWCXvm9RrN45AqpSV+cvBik3rXI0qduY7Thq5b0qA==" saltValue="sG/G4oqeLv6dNZZ6f33y9A==" spinCount="100000" sheet="1" selectLockedCells="1"/>
  <mergeCells count="143">
    <mergeCell ref="BL6:BL8"/>
    <mergeCell ref="BL9:BL11"/>
    <mergeCell ref="BJ3:BJ5"/>
    <mergeCell ref="BD3:BD5"/>
    <mergeCell ref="BE3:BE5"/>
    <mergeCell ref="BG3:BG5"/>
    <mergeCell ref="BH3:BH5"/>
    <mergeCell ref="BI3:BI5"/>
    <mergeCell ref="BK3:BK5"/>
    <mergeCell ref="BK6:BK8"/>
    <mergeCell ref="BK9:BK11"/>
    <mergeCell ref="AT3:AT5"/>
    <mergeCell ref="AU3:AU5"/>
    <mergeCell ref="AV3:AV5"/>
    <mergeCell ref="AW3:AW5"/>
    <mergeCell ref="AX3:AX5"/>
    <mergeCell ref="BA3:BA5"/>
    <mergeCell ref="BB3:BB5"/>
    <mergeCell ref="BC3:BC5"/>
    <mergeCell ref="BL3:BL5"/>
    <mergeCell ref="BF3:BF5"/>
    <mergeCell ref="AY3:AY5"/>
    <mergeCell ref="AZ3:AZ5"/>
    <mergeCell ref="AH3:AH5"/>
    <mergeCell ref="AJ3:AJ5"/>
    <mergeCell ref="AK3:AK5"/>
    <mergeCell ref="AM3:AM5"/>
    <mergeCell ref="AN3:AN5"/>
    <mergeCell ref="AP3:AP5"/>
    <mergeCell ref="AQ3:AQ5"/>
    <mergeCell ref="AR3:AR5"/>
    <mergeCell ref="AS3:AS5"/>
    <mergeCell ref="U3:U5"/>
    <mergeCell ref="V3:V5"/>
    <mergeCell ref="X3:X5"/>
    <mergeCell ref="Y3:Y5"/>
    <mergeCell ref="AB3:AB5"/>
    <mergeCell ref="AA3:AA5"/>
    <mergeCell ref="AD3:AD5"/>
    <mergeCell ref="AE3:AE5"/>
    <mergeCell ref="AG3:AG5"/>
    <mergeCell ref="B6:B8"/>
    <mergeCell ref="C6:C8"/>
    <mergeCell ref="D6:D8"/>
    <mergeCell ref="E6:E8"/>
    <mergeCell ref="F6:F8"/>
    <mergeCell ref="AU2:AV2"/>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 ref="R3:R5"/>
    <mergeCell ref="S3:S5"/>
    <mergeCell ref="G6:G8"/>
    <mergeCell ref="H6:H8"/>
    <mergeCell ref="I6:I8"/>
    <mergeCell ref="J6:J8"/>
    <mergeCell ref="U6:U8"/>
    <mergeCell ref="V6:V8"/>
    <mergeCell ref="X6:X8"/>
    <mergeCell ref="Y6:Y8"/>
    <mergeCell ref="U9:U11"/>
    <mergeCell ref="V9:V11"/>
    <mergeCell ref="P6:P8"/>
    <mergeCell ref="Q6:Q8"/>
    <mergeCell ref="R6:R8"/>
    <mergeCell ref="S6:S8"/>
    <mergeCell ref="R9:R11"/>
    <mergeCell ref="S9:S11"/>
    <mergeCell ref="P9:P11"/>
    <mergeCell ref="Q9:Q11"/>
    <mergeCell ref="O9:O11"/>
    <mergeCell ref="AN6:AN8"/>
    <mergeCell ref="AA6:AA8"/>
    <mergeCell ref="AB6:AB8"/>
    <mergeCell ref="AD6:AD8"/>
    <mergeCell ref="AE6:AE8"/>
    <mergeCell ref="AG6:AG8"/>
    <mergeCell ref="K6:K8"/>
    <mergeCell ref="L6:L8"/>
    <mergeCell ref="M6:M8"/>
    <mergeCell ref="N6:N8"/>
    <mergeCell ref="O6:O8"/>
    <mergeCell ref="AW6:AW8"/>
    <mergeCell ref="B9:B11"/>
    <mergeCell ref="C9:C11"/>
    <mergeCell ref="D9:D11"/>
    <mergeCell ref="E9:E11"/>
    <mergeCell ref="F9:F11"/>
    <mergeCell ref="G9:G11"/>
    <mergeCell ref="H9:H11"/>
    <mergeCell ref="I9:I11"/>
    <mergeCell ref="J9:J11"/>
    <mergeCell ref="K9:K11"/>
    <mergeCell ref="M9:M11"/>
    <mergeCell ref="N9:N11"/>
    <mergeCell ref="AP6:AP8"/>
    <mergeCell ref="AQ6:AQ8"/>
    <mergeCell ref="AR6:AR8"/>
    <mergeCell ref="AS6:AS8"/>
    <mergeCell ref="AT6:AT8"/>
    <mergeCell ref="AH6:AH8"/>
    <mergeCell ref="AW9:AW11"/>
    <mergeCell ref="L9:L11"/>
    <mergeCell ref="AJ6:AJ8"/>
    <mergeCell ref="AK6:AK8"/>
    <mergeCell ref="AM6:AM8"/>
    <mergeCell ref="A3:A5"/>
    <mergeCell ref="A6:A8"/>
    <mergeCell ref="A9:A11"/>
    <mergeCell ref="AU9:AU11"/>
    <mergeCell ref="AT9:AT11"/>
    <mergeCell ref="AS9:AS11"/>
    <mergeCell ref="AR9:AR11"/>
    <mergeCell ref="AV9:AV11"/>
    <mergeCell ref="AA9:AA11"/>
    <mergeCell ref="Y9:Y11"/>
    <mergeCell ref="X9:X11"/>
    <mergeCell ref="AQ9:AQ11"/>
    <mergeCell ref="AN9:AN11"/>
    <mergeCell ref="AK9:AK11"/>
    <mergeCell ref="AP9:AP11"/>
    <mergeCell ref="AM9:AM11"/>
    <mergeCell ref="AJ9:AJ11"/>
    <mergeCell ref="AH9:AH11"/>
    <mergeCell ref="AG9:AG11"/>
    <mergeCell ref="AE9:AE11"/>
    <mergeCell ref="AD9:AD11"/>
    <mergeCell ref="AB9:AB11"/>
    <mergeCell ref="AU6:AU8"/>
    <mergeCell ref="AV6:AV8"/>
  </mergeCells>
  <phoneticPr fontId="1" type="noConversion"/>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120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説明</vt:lpstr>
      <vt:lpstr>記入シート</vt:lpstr>
      <vt:lpstr>(例)記入シート</vt:lpstr>
      <vt:lpstr>Sheet3</vt:lpstr>
      <vt:lpstr>申込書A</vt:lpstr>
      <vt:lpstr>申込書B</vt:lpstr>
      <vt:lpstr>申込書C</vt:lpstr>
      <vt:lpstr>前売入場券・参加負担金等</vt:lpstr>
      <vt:lpstr>データシート</vt:lpstr>
      <vt:lpstr>'(例)記入シート'!Print_Area</vt:lpstr>
      <vt:lpstr>Sheet3!Print_Area</vt:lpstr>
      <vt:lpstr>記入シート!Print_Area</vt:lpstr>
      <vt:lpstr>申込書A!Print_Area</vt:lpstr>
      <vt:lpstr>申込書B!Print_Area</vt:lpstr>
      <vt:lpstr>申込書C!Print_Area</vt:lpstr>
      <vt:lpstr>前売入場券・参加負担金等!Print_Area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アンサンブルコンテスト県大会申込シート</dc:title>
  <dc:creator>takano</dc:creator>
  <cp:lastModifiedBy>瑞枝 和田</cp:lastModifiedBy>
  <cp:lastPrinted>2022-10-05T02:38:46Z</cp:lastPrinted>
  <dcterms:created xsi:type="dcterms:W3CDTF">2003-04-02T12:52:47Z</dcterms:created>
  <dcterms:modified xsi:type="dcterms:W3CDTF">2023-09-22T07:40:59Z</dcterms:modified>
</cp:coreProperties>
</file>